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3"/>
  </bookViews>
  <sheets>
    <sheet name="2_VSAFAS_2p" sheetId="1" r:id="rId1"/>
    <sheet name="3_VSAFAS_2p" sheetId="2" r:id="rId2"/>
    <sheet name="6_VSAFAS_6p" sheetId="3" r:id="rId3"/>
    <sheet name="20_VSAFAS_4p" sheetId="4" r:id="rId4"/>
  </sheets>
  <externalReferences>
    <externalReference r:id="rId7"/>
    <externalReference r:id="rId8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'2_VSAFAS_2p'!$A$1:$G$102</definedName>
    <definedName name="_xlnm.Print_Area" localSheetId="3">'20_VSAFAS_4p'!$A$1:$M$28</definedName>
    <definedName name="_xlnm.Print_Area" localSheetId="1">'3_VSAFAS_2p'!$A$1:$I$66</definedName>
    <definedName name="_xlnm.Print_Area" localSheetId="2">'6_VSAFAS_6p'!$A$1:$E$23</definedName>
    <definedName name="_xlnm.Print_Titles" localSheetId="0">'2_VSAFAS_2p'!$19:$19</definedName>
    <definedName name="_xlnm.Print_Titles" localSheetId="3">'20_VSAFAS_4p'!$10:$12</definedName>
    <definedName name="_xlnm.Print_Titles" localSheetId="1">'3_VSAFAS_2p'!$20:$20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<sst xmlns="http://schemas.openxmlformats.org/spreadsheetml/2006/main" count="399" uniqueCount="291">
  <si>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</si>
  <si>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</si>
  <si>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</si>
  <si>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</si>
  <si>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</si>
  <si>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</si>
  <si>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</si>
  <si>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</si>
  <si>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</si>
  <si>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</si>
  <si>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</si>
  <si>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</si>
  <si>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</si>
  <si>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</si>
  <si>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</si>
  <si>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</si>
  <si>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</si>
  <si>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</si>
  <si>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</si>
  <si>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</si>
  <si>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</si>
  <si>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</si>
  <si>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</si>
  <si>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</si>
  <si>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</si>
  <si>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</si>
  <si>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</si>
  <si>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</si>
  <si>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</si>
  <si>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</si>
  <si>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</si>
  <si>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</si>
  <si>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</si>
  <si>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</si>
  <si>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</si>
  <si>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</si>
  <si>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</si>
  <si>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</si>
  <si>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</si>
  <si>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</si>
  <si>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</si>
  <si>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</si>
  <si>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</si>
  <si>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</si>
  <si>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</si>
  <si>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</si>
  <si>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</si>
  <si>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</si>
  <si>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</si>
  <si>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</si>
  <si>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</si>
  <si>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</si>
  <si>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</si>
  <si>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</si>
  <si>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</si>
  <si>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</si>
  <si>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</si>
  <si>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</si>
  <si>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</si>
  <si>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</si>
  <si>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</si>
  <si>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</si>
  <si>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</si>
  <si>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</si>
  <si>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</si>
  <si>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</si>
  <si>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</si>
  <si>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</si>
  <si>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</si>
  <si>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</si>
  <si>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</si>
  <si>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</si>
  <si>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</si>
  <si>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</si>
  <si>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</si>
  <si>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</si>
  <si>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</si>
  <si>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1.3.</t>
  </si>
  <si>
    <t>1.1.</t>
  </si>
  <si>
    <t>1.2.</t>
  </si>
  <si>
    <t>3.1.</t>
  </si>
  <si>
    <t>4.1.</t>
  </si>
  <si>
    <t>4.2.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</si>
  <si>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</si>
  <si>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</si>
  <si>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</si>
  <si>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</si>
  <si>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</si>
  <si>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</si>
  <si>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</si>
  <si>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</si>
  <si>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</si>
  <si>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</si>
  <si>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</si>
  <si>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</si>
  <si>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1.4.</t>
  </si>
  <si>
    <t>1.5.</t>
  </si>
  <si>
    <t>1.6.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</si>
  <si>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</si>
  <si>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</si>
  <si>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</si>
  <si>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</si>
  <si>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</si>
  <si>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</si>
  <si>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</si>
  <si>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</si>
  <si>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</si>
  <si>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</si>
  <si>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</si>
  <si>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</si>
  <si>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</si>
  <si>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</si>
  <si>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</si>
  <si>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</si>
  <si>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</si>
  <si>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</si>
  <si>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</si>
  <si>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</si>
  <si>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</si>
  <si>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</si>
  <si>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</si>
  <si>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</si>
  <si>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</si>
  <si>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</si>
  <si>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</si>
  <si>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</si>
  <si>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</si>
  <si>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</si>
  <si>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</si>
  <si>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</si>
  <si>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</si>
  <si>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</si>
  <si>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</si>
  <si>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</si>
  <si>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</si>
  <si>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</si>
  <si>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</si>
  <si>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</si>
  <si>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</si>
  <si>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</si>
  <si>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</si>
  <si>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</si>
  <si>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</si>
  <si>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</si>
  <si>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</si>
  <si>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</si>
  <si>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</si>
  <si>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</si>
  <si>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</si>
  <si>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</si>
  <si>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</si>
  <si>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</si>
  <si>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</si>
  <si>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</si>
  <si>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</si>
  <si>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</si>
  <si>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</si>
  <si>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</si>
  <si>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</si>
  <si>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</si>
  <si>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</si>
  <si>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</si>
  <si>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</si>
  <si>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</si>
  <si>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</si>
  <si>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</si>
  <si>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</si>
  <si>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</si>
  <si>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</si>
  <si>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</si>
  <si>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</si>
  <si>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</si>
  <si>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</si>
  <si>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</si>
  <si>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</si>
  <si>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</si>
  <si>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</si>
  <si>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</si>
  <si>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</si>
  <si>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</si>
  <si>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</si>
  <si>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</si>
  <si>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</si>
  <si>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</si>
  <si>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</si>
  <si>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</si>
  <si>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</si>
  <si>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</si>
  <si>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</si>
  <si>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</si>
  <si>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</si>
  <si>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</si>
  <si>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</si>
  <si>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</si>
  <si>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</si>
  <si>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</si>
  <si>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</si>
  <si>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</si>
  <si>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</si>
  <si>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</si>
  <si>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</si>
  <si>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</si>
  <si>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</si>
  <si>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</si>
  <si>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</si>
  <si>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</si>
  <si>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</si>
  <si>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</si>
  <si>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</si>
  <si>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</si>
  <si>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</si>
  <si>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</si>
  <si>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</si>
  <si>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</si>
  <si>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</si>
  <si>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</si>
  <si>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</si>
  <si>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</si>
  <si>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</si>
  <si>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</si>
  <si>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</si>
  <si>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</si>
  <si>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</si>
  <si>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</si>
  <si>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</si>
  <si>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</si>
  <si>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</si>
  <si>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</si>
  <si>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</si>
  <si>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</si>
  <si>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</si>
  <si>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</si>
  <si>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</si>
  <si>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</si>
  <si>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</si>
  <si>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</si>
  <si>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</si>
  <si>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</si>
  <si>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</si>
  <si>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</si>
  <si>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</si>
  <si>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</si>
  <si>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</si>
  <si>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</si>
  <si>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</si>
  <si>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</si>
  <si>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</si>
  <si>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</si>
  <si>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</si>
  <si>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</si>
  <si>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</si>
  <si>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</si>
  <si>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</si>
  <si>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</si>
  <si>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</si>
  <si>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</si>
  <si>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</si>
  <si>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</si>
  <si>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</si>
  <si>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</si>
  <si>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</si>
  <si>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</si>
  <si>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</si>
  <si>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</si>
  <si>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</si>
  <si>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</si>
  <si>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</si>
  <si>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</si>
  <si>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</si>
  <si>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</si>
  <si>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</si>
  <si>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</si>
  <si>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</si>
  <si>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</si>
  <si>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</si>
  <si>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</si>
  <si>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</si>
  <si>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</si>
  <si>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</si>
  <si>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</si>
  <si>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291638790 Savanorių pr.179C, Kaunas</t>
  </si>
  <si>
    <t>Direktorė</t>
  </si>
  <si>
    <t>Ona Danutė Gricienė</t>
  </si>
  <si>
    <t>Laimutė Masienė</t>
  </si>
  <si>
    <t>Kauno Žaliakalnio lopšelis-darželis</t>
  </si>
  <si>
    <t xml:space="preserve">Pateikimo valiuta ir tikslumas: litais </t>
  </si>
  <si>
    <t>Vyr. buhalterė</t>
  </si>
  <si>
    <t>(viešojo sektoriaus subjekto, parengusio finansinės būklės ataskaitą (konsoliduotąją finansinės būklės ataskaitą), kodas, adresas)</t>
  </si>
  <si>
    <t>PAGAL 2013 M. RUGSĖJO 30 D. DUOMENIS</t>
  </si>
  <si>
    <t>2013-10-16 Nr.93</t>
  </si>
  <si>
    <t>2013-10-16 Nr.94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</si>
</sst>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9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23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3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3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3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3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3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8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83" fillId="60" borderId="0" applyNumberFormat="0" applyBorder="0" applyAlignment="0" applyProtection="0"/>
    <xf numFmtId="0" fontId="25" fillId="61" borderId="4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5" fillId="36" borderId="4" applyNumberFormat="0" applyAlignment="0" applyProtection="0"/>
    <xf numFmtId="0" fontId="26" fillId="63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0" borderId="6" applyNumberFormat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64" borderId="0" applyNumberFormat="0" applyBorder="0" applyAlignment="0" applyProtection="0"/>
    <xf numFmtId="0" fontId="28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9" fillId="65" borderId="0" applyNumberFormat="0" applyBorder="0" applyAlignment="0" applyProtection="0"/>
    <xf numFmtId="0" fontId="29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0" fillId="0" borderId="7" applyNumberFormat="0" applyFill="0" applyAlignment="0" applyProtection="0"/>
    <xf numFmtId="0" fontId="30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31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4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8" fillId="66" borderId="4" applyNumberFormat="0" applyAlignment="0" applyProtection="0"/>
    <xf numFmtId="0" fontId="85" fillId="67" borderId="13" applyNumberFormat="0" applyAlignment="0" applyProtection="0"/>
    <xf numFmtId="0" fontId="86" fillId="0" borderId="0" applyNumberFormat="0" applyFill="0" applyBorder="0" applyAlignment="0" applyProtection="0"/>
    <xf numFmtId="0" fontId="87" fillId="68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0" fillId="0" borderId="15" applyNumberFormat="0" applyFill="0" applyAlignment="0" applyProtection="0"/>
    <xf numFmtId="0" fontId="34" fillId="6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1" fillId="70" borderId="0" applyNumberFormat="0" applyBorder="0" applyAlignment="0" applyProtection="0"/>
    <xf numFmtId="0" fontId="88" fillId="71" borderId="0" applyNumberFormat="0" applyBorder="0" applyAlignment="0" applyProtection="0"/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7" fillId="72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1" fillId="57" borderId="17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17" applyNumberFormat="0" applyFont="0" applyAlignment="0" applyProtection="0"/>
    <xf numFmtId="0" fontId="35" fillId="61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36" borderId="18" applyNumberFormat="0" applyAlignment="0" applyProtection="0"/>
    <xf numFmtId="0" fontId="81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81" fillId="77" borderId="0" applyNumberFormat="0" applyBorder="0" applyAlignment="0" applyProtection="0"/>
    <xf numFmtId="0" fontId="81" fillId="78" borderId="0" applyNumberFormat="0" applyBorder="0" applyAlignment="0" applyProtection="0"/>
    <xf numFmtId="0" fontId="81" fillId="79" borderId="0" applyNumberFormat="0" applyBorder="0" applyAlignment="0" applyProtection="0"/>
    <xf numFmtId="0" fontId="0" fillId="80" borderId="19" applyNumberFormat="0" applyFont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2" fillId="70" borderId="5" applyProtection="0">
      <alignment vertical="center"/>
    </xf>
    <xf numFmtId="4" fontId="62" fillId="70" borderId="5" applyProtection="0">
      <alignment vertical="center"/>
    </xf>
    <xf numFmtId="4" fontId="65" fillId="70" borderId="5" applyProtection="0">
      <alignment vertical="center"/>
    </xf>
    <xf numFmtId="4" fontId="62" fillId="70" borderId="5" applyProtection="0">
      <alignment horizontal="left" vertical="center"/>
    </xf>
    <xf numFmtId="4" fontId="62" fillId="70" borderId="5" applyProtection="0">
      <alignment horizontal="left" vertical="center"/>
    </xf>
    <xf numFmtId="0" fontId="66" fillId="70" borderId="20" applyNumberFormat="0" applyProtection="0">
      <alignment horizontal="left" vertical="top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4" fontId="62" fillId="43" borderId="5" applyProtection="0">
      <alignment horizontal="right" vertical="center"/>
    </xf>
    <xf numFmtId="4" fontId="62" fillId="43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44" borderId="21" applyProtection="0">
      <alignment horizontal="right" vertical="center"/>
    </xf>
    <xf numFmtId="4" fontId="62" fillId="44" borderId="21" applyProtection="0">
      <alignment horizontal="right" vertical="center"/>
    </xf>
    <xf numFmtId="4" fontId="62" fillId="58" borderId="5" applyProtection="0">
      <alignment horizontal="right" vertical="center"/>
    </xf>
    <xf numFmtId="4" fontId="62" fillId="58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0" borderId="21" applyFill="0" applyProtection="0">
      <alignment horizontal="left" vertical="center"/>
    </xf>
    <xf numFmtId="4" fontId="62" fillId="0" borderId="21" applyFill="0" applyProtection="0">
      <alignment horizontal="left" vertical="center"/>
    </xf>
    <xf numFmtId="4" fontId="22" fillId="54" borderId="21" applyProtection="0">
      <alignment horizontal="left" vertical="center"/>
    </xf>
    <xf numFmtId="4" fontId="22" fillId="54" borderId="21" applyProtection="0">
      <alignment horizontal="left" vertical="center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/>
    </xf>
    <xf numFmtId="4" fontId="22" fillId="54" borderId="21" applyProtection="0">
      <alignment horizontal="left" vertical="center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62" fillId="42" borderId="5" applyProtection="0">
      <alignment horizontal="right" vertical="center"/>
    </xf>
    <xf numFmtId="4" fontId="62" fillId="42" borderId="5" applyProtection="0">
      <alignment horizontal="right" vertical="center"/>
    </xf>
    <xf numFmtId="4" fontId="62" fillId="53" borderId="21" applyProtection="0">
      <alignment horizontal="left" vertical="center"/>
    </xf>
    <xf numFmtId="4" fontId="62" fillId="53" borderId="21" applyProtection="0">
      <alignment horizontal="left" vertical="center"/>
    </xf>
    <xf numFmtId="4" fontId="62" fillId="42" borderId="21" applyProtection="0">
      <alignment horizontal="left" vertical="center"/>
    </xf>
    <xf numFmtId="4" fontId="62" fillId="42" borderId="21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83" borderId="5" applyNumberFormat="0" applyProtection="0">
      <alignment horizontal="left" vertical="center"/>
    </xf>
    <xf numFmtId="0" fontId="62" fillId="83" borderId="5" applyNumberFormat="0" applyProtection="0">
      <alignment horizontal="left" vertical="center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84" borderId="5" applyNumberFormat="0" applyProtection="0">
      <alignment horizontal="left" vertical="center"/>
    </xf>
    <xf numFmtId="0" fontId="62" fillId="84" borderId="5" applyNumberFormat="0" applyProtection="0">
      <alignment horizontal="left" vertical="center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53" borderId="5" applyNumberFormat="0" applyProtection="0">
      <alignment horizontal="left" vertical="center"/>
    </xf>
    <xf numFmtId="0" fontId="62" fillId="53" borderId="5" applyNumberFormat="0" applyProtection="0">
      <alignment horizontal="left" vertical="center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6" fillId="54" borderId="0" applyNumberFormat="0" applyBorder="0" applyProtection="0">
      <alignment/>
    </xf>
    <xf numFmtId="4" fontId="62" fillId="57" borderId="20" applyProtection="0">
      <alignment vertical="center"/>
    </xf>
    <xf numFmtId="4" fontId="65" fillId="57" borderId="21" applyProtection="0">
      <alignment vertical="center"/>
    </xf>
    <xf numFmtId="4" fontId="62" fillId="36" borderId="20" applyProtection="0">
      <alignment horizontal="left" vertical="center"/>
    </xf>
    <xf numFmtId="0" fontId="62" fillId="57" borderId="20" applyNumberFormat="0" applyProtection="0">
      <alignment horizontal="left" vertical="top"/>
    </xf>
    <xf numFmtId="4" fontId="62" fillId="0" borderId="5" applyProtection="0">
      <alignment horizontal="right" vertical="center"/>
    </xf>
    <xf numFmtId="4" fontId="62" fillId="0" borderId="5" applyProtection="0">
      <alignment horizontal="right" vertical="center"/>
    </xf>
    <xf numFmtId="4" fontId="65" fillId="85" borderId="5" applyProtection="0">
      <alignment horizontal="right" vertical="center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0" fontId="62" fillId="42" borderId="20" applyNumberFormat="0" applyProtection="0">
      <alignment horizontal="left" vertical="top"/>
    </xf>
    <xf numFmtId="4" fontId="67" fillId="62" borderId="21" applyProtection="0">
      <alignment horizontal="left" vertical="center"/>
    </xf>
    <xf numFmtId="0" fontId="62" fillId="86" borderId="21" applyNumberFormat="0" applyProtection="0">
      <alignment/>
    </xf>
    <xf numFmtId="0" fontId="62" fillId="86" borderId="21" applyNumberFormat="0" applyProtection="0">
      <alignment/>
    </xf>
    <xf numFmtId="4" fontId="68" fillId="85" borderId="5" applyProtection="0">
      <alignment horizontal="right" vertical="center"/>
    </xf>
    <xf numFmtId="0" fontId="69" fillId="0" borderId="0" applyNumberFormat="0" applyFill="0" applyBorder="0" applyAlignment="0" applyProtection="0"/>
    <xf numFmtId="0" fontId="90" fillId="67" borderId="14" applyNumberFormat="0" applyAlignment="0" applyProtection="0"/>
    <xf numFmtId="0" fontId="20" fillId="0" borderId="0">
      <alignment/>
      <protection/>
    </xf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91" fillId="0" borderId="23" applyNumberFormat="0" applyFill="0" applyAlignment="0" applyProtection="0"/>
    <xf numFmtId="0" fontId="92" fillId="0" borderId="24" applyNumberFormat="0" applyFill="0" applyAlignment="0" applyProtection="0"/>
    <xf numFmtId="49" fontId="71" fillId="36" borderId="0" applyBorder="0" applyProtection="0">
      <alignment vertical="top" wrapText="1"/>
    </xf>
    <xf numFmtId="0" fontId="93" fillId="87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46" borderId="0" applyNumberFormat="0" applyBorder="0" applyProtection="0">
      <alignment/>
    </xf>
  </cellStyleXfs>
  <cellXfs count="247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6" fillId="88" borderId="32" xfId="0" applyFont="1" applyFill="1" applyBorder="1" applyAlignment="1">
      <alignment horizontal="left" vertical="center"/>
    </xf>
    <xf numFmtId="0" fontId="6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6" fillId="88" borderId="29" xfId="0" applyFont="1" applyFill="1" applyBorder="1" applyAlignment="1">
      <alignment horizontal="left" vertical="center"/>
    </xf>
    <xf numFmtId="0" fontId="6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3" fillId="88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center" wrapText="1"/>
    </xf>
    <xf numFmtId="16" fontId="10" fillId="0" borderId="28" xfId="0" applyNumberFormat="1" applyFont="1" applyFill="1" applyBorder="1" applyAlignment="1" quotePrefix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0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3" fillId="0" borderId="0" xfId="988" applyFont="1" applyAlignment="1">
      <alignment horizontal="center" vertical="center"/>
      <protection/>
    </xf>
    <xf numFmtId="0" fontId="14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18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19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0" fillId="0" borderId="0" xfId="987" applyFont="1" applyAlignment="1">
      <alignment vertical="center"/>
      <protection/>
    </xf>
    <xf numFmtId="0" fontId="39" fillId="0" borderId="28" xfId="987" applyFont="1" applyBorder="1" applyAlignment="1">
      <alignment horizontal="center" vertical="center" wrapText="1"/>
      <protection/>
    </xf>
    <xf numFmtId="0" fontId="39" fillId="0" borderId="28" xfId="987" applyFont="1" applyFill="1" applyBorder="1" applyAlignment="1">
      <alignment horizontal="center" vertical="center" wrapText="1"/>
      <protection/>
    </xf>
    <xf numFmtId="0" fontId="10" fillId="0" borderId="28" xfId="987" applyFont="1" applyBorder="1" applyAlignment="1">
      <alignment horizontal="center" vertical="center" wrapText="1"/>
      <protection/>
    </xf>
    <xf numFmtId="0" fontId="10" fillId="0" borderId="28" xfId="987" applyFont="1" applyBorder="1" applyAlignment="1">
      <alignment horizontal="left" vertical="center" wrapText="1"/>
      <protection/>
    </xf>
    <xf numFmtId="0" fontId="10" fillId="0" borderId="0" xfId="987" applyFont="1" applyFill="1" applyAlignment="1">
      <alignment vertical="center"/>
      <protection/>
    </xf>
    <xf numFmtId="0" fontId="10" fillId="0" borderId="0" xfId="987" applyFont="1" applyAlignment="1">
      <alignment horizontal="center" vertical="center"/>
      <protection/>
    </xf>
    <xf numFmtId="0" fontId="39" fillId="0" borderId="0" xfId="987" applyFont="1" applyAlignment="1">
      <alignment vertical="center"/>
      <protection/>
    </xf>
    <xf numFmtId="0" fontId="39" fillId="0" borderId="0" xfId="987" applyFont="1" applyAlignment="1">
      <alignment horizontal="center" vertical="center" wrapText="1"/>
      <protection/>
    </xf>
    <xf numFmtId="0" fontId="39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39" fillId="0" borderId="28" xfId="987" applyFont="1" applyBorder="1" applyAlignment="1">
      <alignment horizontal="left" vertical="center" wrapText="1"/>
      <protection/>
    </xf>
    <xf numFmtId="2" fontId="3" fillId="88" borderId="28" xfId="0" applyNumberFormat="1" applyFont="1" applyFill="1" applyBorder="1" applyAlignment="1">
      <alignment vertical="center" wrapText="1"/>
    </xf>
    <xf numFmtId="0" fontId="1" fillId="0" borderId="28" xfId="988" applyFont="1" applyBorder="1" applyAlignment="1">
      <alignment horizontal="right" vertical="center"/>
      <protection/>
    </xf>
    <xf numFmtId="0" fontId="2" fillId="0" borderId="28" xfId="988" applyFont="1" applyBorder="1" applyAlignment="1">
      <alignment horizontal="right" vertical="center"/>
      <protection/>
    </xf>
    <xf numFmtId="0" fontId="18" fillId="0" borderId="28" xfId="988" applyFont="1" applyBorder="1" applyAlignment="1">
      <alignment horizontal="right" vertical="center"/>
      <protection/>
    </xf>
    <xf numFmtId="0" fontId="19" fillId="0" borderId="28" xfId="988" applyFont="1" applyBorder="1" applyAlignment="1">
      <alignment horizontal="right" vertical="center"/>
      <protection/>
    </xf>
    <xf numFmtId="2" fontId="3" fillId="0" borderId="28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vertical="center"/>
    </xf>
    <xf numFmtId="2" fontId="3" fillId="88" borderId="35" xfId="0" applyNumberFormat="1" applyFont="1" applyFill="1" applyBorder="1" applyAlignment="1">
      <alignment vertical="center" wrapText="1"/>
    </xf>
    <xf numFmtId="0" fontId="21" fillId="88" borderId="0" xfId="0" applyFont="1" applyFill="1" applyAlignment="1">
      <alignment horizontal="center" vertical="center" wrapText="1"/>
    </xf>
    <xf numFmtId="0" fontId="21" fillId="88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2" fontId="1" fillId="0" borderId="28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vertical="center" wrapText="1"/>
    </xf>
    <xf numFmtId="2" fontId="2" fillId="0" borderId="28" xfId="0" applyNumberFormat="1" applyFont="1" applyBorder="1" applyAlignment="1">
      <alignment vertical="center"/>
    </xf>
    <xf numFmtId="2" fontId="18" fillId="0" borderId="28" xfId="0" applyNumberFormat="1" applyFont="1" applyBorder="1" applyAlignment="1">
      <alignment vertical="center"/>
    </xf>
    <xf numFmtId="2" fontId="19" fillId="0" borderId="28" xfId="0" applyNumberFormat="1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2" fontId="10" fillId="0" borderId="28" xfId="0" applyNumberFormat="1" applyFont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88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88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21" fillId="88" borderId="0" xfId="0" applyFont="1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Border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1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88" borderId="0" xfId="0" applyFont="1" applyFill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8" applyFont="1" applyBorder="1" applyAlignment="1">
      <alignment horizontal="left" vertical="center"/>
      <protection/>
    </xf>
    <xf numFmtId="0" fontId="19" fillId="0" borderId="30" xfId="988" applyFont="1" applyBorder="1" applyAlignment="1">
      <alignment vertical="center"/>
      <protection/>
    </xf>
    <xf numFmtId="0" fontId="19" fillId="0" borderId="34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18" fillId="0" borderId="30" xfId="988" applyFont="1" applyBorder="1" applyAlignment="1">
      <alignment vertical="center"/>
      <protection/>
    </xf>
    <xf numFmtId="0" fontId="18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19" fillId="0" borderId="30" xfId="988" applyFont="1" applyBorder="1" applyAlignment="1">
      <alignment vertical="center" wrapText="1"/>
      <protection/>
    </xf>
    <xf numFmtId="0" fontId="19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17" fillId="0" borderId="0" xfId="988" applyFont="1" applyAlignment="1">
      <alignment horizontal="right" vertical="center"/>
      <protection/>
    </xf>
    <xf numFmtId="0" fontId="14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18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19" fillId="0" borderId="28" xfId="988" applyFont="1" applyBorder="1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0" fillId="0" borderId="0" xfId="988" applyAlignment="1">
      <alignment vertical="center"/>
      <protection/>
    </xf>
    <xf numFmtId="0" fontId="11" fillId="0" borderId="0" xfId="988" applyFont="1" applyAlignment="1">
      <alignment horizontal="center" vertical="center"/>
      <protection/>
    </xf>
    <xf numFmtId="0" fontId="12" fillId="0" borderId="0" xfId="988" applyFont="1" applyAlignment="1">
      <alignment horizontal="center" vertical="center"/>
      <protection/>
    </xf>
    <xf numFmtId="0" fontId="13" fillId="0" borderId="0" xfId="988" applyFont="1" applyAlignment="1">
      <alignment horizontal="center" vertical="center"/>
      <protection/>
    </xf>
    <xf numFmtId="0" fontId="13" fillId="0" borderId="0" xfId="988" applyFont="1" applyAlignment="1">
      <alignment horizontal="justify"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18" fillId="0" borderId="28" xfId="988" applyFont="1" applyBorder="1" applyAlignment="1">
      <alignment vertical="center"/>
      <protection/>
    </xf>
    <xf numFmtId="0" fontId="3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39" fillId="0" borderId="29" xfId="0" applyFont="1" applyFill="1" applyBorder="1" applyAlignment="1">
      <alignment horizontal="left" vertical="top" wrapText="1"/>
    </xf>
    <xf numFmtId="0" fontId="39" fillId="0" borderId="34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39" fillId="0" borderId="28" xfId="987" applyFont="1" applyBorder="1" applyAlignment="1">
      <alignment horizontal="center" vertical="center" wrapText="1"/>
      <protection/>
    </xf>
    <xf numFmtId="0" fontId="39" fillId="0" borderId="0" xfId="987" applyFont="1" applyAlignment="1">
      <alignment horizontal="center" vertical="center"/>
      <protection/>
    </xf>
    <xf numFmtId="0" fontId="39" fillId="0" borderId="0" xfId="987" applyFont="1" applyAlignment="1">
      <alignment vertical="center"/>
      <protection/>
    </xf>
    <xf numFmtId="0" fontId="39" fillId="0" borderId="31" xfId="987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ilius 1" xfId="1121"/>
    <cellStyle name="STYL1 - Style1" xfId="1122"/>
    <cellStyle name="STYL1 - Style1 2" xfId="1123"/>
    <cellStyle name="STYL1 - Style1 3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43">
      <selection activeCell="A14" sqref="A14:G14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4.140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66" t="s">
        <v>122</v>
      </c>
      <c r="F2" s="167"/>
      <c r="G2" s="167"/>
    </row>
    <row r="3" spans="5:7" ht="12.75">
      <c r="E3" s="168" t="s">
        <v>118</v>
      </c>
      <c r="F3" s="169"/>
      <c r="G3" s="169"/>
    </row>
    <row r="5" spans="1:7" ht="12.75">
      <c r="A5" s="173" t="s">
        <v>208</v>
      </c>
      <c r="B5" s="174"/>
      <c r="C5" s="174"/>
      <c r="D5" s="174"/>
      <c r="E5" s="174"/>
      <c r="F5" s="172"/>
      <c r="G5" s="172"/>
    </row>
    <row r="6" spans="1:7" ht="12.75">
      <c r="A6" s="169"/>
      <c r="B6" s="169"/>
      <c r="C6" s="169"/>
      <c r="D6" s="169"/>
      <c r="E6" s="169"/>
      <c r="F6" s="169"/>
      <c r="G6" s="169"/>
    </row>
    <row r="7" spans="1:7" ht="12.75">
      <c r="A7" s="170" t="s">
        <v>284</v>
      </c>
      <c r="B7" s="171"/>
      <c r="C7" s="171"/>
      <c r="D7" s="171"/>
      <c r="E7" s="171"/>
      <c r="F7" s="172"/>
      <c r="G7" s="172"/>
    </row>
    <row r="8" spans="1:7" ht="12.75">
      <c r="A8" s="170" t="s">
        <v>247</v>
      </c>
      <c r="B8" s="171"/>
      <c r="C8" s="171"/>
      <c r="D8" s="171"/>
      <c r="E8" s="171"/>
      <c r="F8" s="172"/>
      <c r="G8" s="172"/>
    </row>
    <row r="9" spans="1:7" ht="12.75" customHeight="1">
      <c r="A9" s="170" t="s">
        <v>280</v>
      </c>
      <c r="B9" s="171"/>
      <c r="C9" s="171"/>
      <c r="D9" s="171"/>
      <c r="E9" s="171"/>
      <c r="F9" s="172"/>
      <c r="G9" s="172"/>
    </row>
    <row r="10" spans="1:7" ht="12.75">
      <c r="A10" s="165" t="s">
        <v>287</v>
      </c>
      <c r="B10" s="180"/>
      <c r="C10" s="180"/>
      <c r="D10" s="180"/>
      <c r="E10" s="180"/>
      <c r="F10" s="181"/>
      <c r="G10" s="181"/>
    </row>
    <row r="11" spans="1:7" ht="12.75">
      <c r="A11" s="181"/>
      <c r="B11" s="181"/>
      <c r="C11" s="181"/>
      <c r="D11" s="181"/>
      <c r="E11" s="181"/>
      <c r="F11" s="181"/>
      <c r="G11" s="181"/>
    </row>
    <row r="12" spans="1:5" ht="12.75">
      <c r="A12" s="179"/>
      <c r="B12" s="172"/>
      <c r="C12" s="172"/>
      <c r="D12" s="172"/>
      <c r="E12" s="172"/>
    </row>
    <row r="13" spans="1:7" ht="12.75">
      <c r="A13" s="173" t="s">
        <v>124</v>
      </c>
      <c r="B13" s="174"/>
      <c r="C13" s="174"/>
      <c r="D13" s="174"/>
      <c r="E13" s="174"/>
      <c r="F13" s="182"/>
      <c r="G13" s="182"/>
    </row>
    <row r="14" spans="1:7" ht="12.75">
      <c r="A14" s="173" t="s">
        <v>288</v>
      </c>
      <c r="B14" s="174"/>
      <c r="C14" s="174"/>
      <c r="D14" s="174"/>
      <c r="E14" s="174"/>
      <c r="F14" s="182"/>
      <c r="G14" s="182"/>
    </row>
    <row r="15" spans="1:7" ht="12.75">
      <c r="A15" s="34"/>
      <c r="B15" s="152"/>
      <c r="C15" s="152"/>
      <c r="D15" s="152"/>
      <c r="E15" s="152"/>
      <c r="F15" s="153"/>
      <c r="G15" s="153"/>
    </row>
    <row r="16" spans="1:7" ht="12.75">
      <c r="A16" s="170" t="s">
        <v>289</v>
      </c>
      <c r="B16" s="171"/>
      <c r="C16" s="171"/>
      <c r="D16" s="171"/>
      <c r="E16" s="171"/>
      <c r="F16" s="172"/>
      <c r="G16" s="172"/>
    </row>
    <row r="17" spans="1:7" ht="12.75">
      <c r="A17" s="170" t="s">
        <v>125</v>
      </c>
      <c r="B17" s="170"/>
      <c r="C17" s="170"/>
      <c r="D17" s="170"/>
      <c r="E17" s="170"/>
      <c r="F17" s="172"/>
      <c r="G17" s="172"/>
    </row>
    <row r="18" spans="1:7" ht="12.75" customHeight="1">
      <c r="A18" s="34"/>
      <c r="B18" s="35"/>
      <c r="C18" s="35"/>
      <c r="D18" s="184" t="s">
        <v>285</v>
      </c>
      <c r="E18" s="184"/>
      <c r="F18" s="184"/>
      <c r="G18" s="184"/>
    </row>
    <row r="19" spans="1:7" ht="67.5" customHeight="1">
      <c r="A19" s="4" t="s">
        <v>115</v>
      </c>
      <c r="B19" s="175" t="s">
        <v>126</v>
      </c>
      <c r="C19" s="176"/>
      <c r="D19" s="177"/>
      <c r="E19" s="36" t="s">
        <v>127</v>
      </c>
      <c r="F19" s="37" t="s">
        <v>128</v>
      </c>
      <c r="G19" s="37" t="s">
        <v>129</v>
      </c>
    </row>
    <row r="20" spans="1:7" s="33" customFormat="1" ht="12.75" customHeight="1">
      <c r="A20" s="37" t="s">
        <v>130</v>
      </c>
      <c r="B20" s="38" t="s">
        <v>131</v>
      </c>
      <c r="C20" s="39"/>
      <c r="D20" s="40"/>
      <c r="E20" s="41"/>
      <c r="F20" s="144">
        <f>SUM(F21+F27)</f>
        <v>282051.18000000005</v>
      </c>
      <c r="G20" s="144">
        <f>SUM(G21+G27)</f>
        <v>291838.75</v>
      </c>
    </row>
    <row r="21" spans="1:7" s="33" customFormat="1" ht="12.75" customHeight="1">
      <c r="A21" s="42" t="s">
        <v>132</v>
      </c>
      <c r="B21" s="43" t="s">
        <v>133</v>
      </c>
      <c r="C21" s="44"/>
      <c r="D21" s="45"/>
      <c r="E21" s="41"/>
      <c r="F21" s="144">
        <f>SUM(F22:F26)</f>
        <v>52.65</v>
      </c>
      <c r="G21" s="144">
        <f>SUM(G22:G26)</f>
        <v>0</v>
      </c>
    </row>
    <row r="22" spans="1:7" s="33" customFormat="1" ht="12.75" customHeight="1">
      <c r="A22" s="9" t="s">
        <v>143</v>
      </c>
      <c r="B22" s="10"/>
      <c r="C22" s="26" t="s">
        <v>209</v>
      </c>
      <c r="D22" s="46"/>
      <c r="E22" s="47"/>
      <c r="F22" s="144"/>
      <c r="G22" s="144"/>
    </row>
    <row r="23" spans="1:7" s="33" customFormat="1" ht="12.75" customHeight="1">
      <c r="A23" s="9" t="s">
        <v>144</v>
      </c>
      <c r="B23" s="10"/>
      <c r="C23" s="26" t="s">
        <v>210</v>
      </c>
      <c r="D23" s="27"/>
      <c r="E23" s="48"/>
      <c r="F23" s="144">
        <v>52.65</v>
      </c>
      <c r="G23" s="144"/>
    </row>
    <row r="24" spans="1:7" s="33" customFormat="1" ht="12.75" customHeight="1">
      <c r="A24" s="9" t="s">
        <v>176</v>
      </c>
      <c r="B24" s="10"/>
      <c r="C24" s="26" t="s">
        <v>211</v>
      </c>
      <c r="D24" s="27"/>
      <c r="E24" s="48"/>
      <c r="F24" s="144"/>
      <c r="G24" s="144"/>
    </row>
    <row r="25" spans="1:7" s="33" customFormat="1" ht="12.75" customHeight="1">
      <c r="A25" s="9" t="s">
        <v>212</v>
      </c>
      <c r="B25" s="10"/>
      <c r="C25" s="26" t="s">
        <v>213</v>
      </c>
      <c r="D25" s="27"/>
      <c r="E25" s="12"/>
      <c r="F25" s="144"/>
      <c r="G25" s="144"/>
    </row>
    <row r="26" spans="1:7" s="33" customFormat="1" ht="12.75" customHeight="1">
      <c r="A26" s="49" t="s">
        <v>214</v>
      </c>
      <c r="B26" s="10"/>
      <c r="C26" s="50" t="s">
        <v>215</v>
      </c>
      <c r="D26" s="46"/>
      <c r="E26" s="12"/>
      <c r="F26" s="144"/>
      <c r="G26" s="144"/>
    </row>
    <row r="27" spans="1:7" s="33" customFormat="1" ht="12.75" customHeight="1">
      <c r="A27" s="51" t="s">
        <v>134</v>
      </c>
      <c r="B27" s="52" t="s">
        <v>135</v>
      </c>
      <c r="C27" s="53"/>
      <c r="D27" s="54"/>
      <c r="E27" s="12"/>
      <c r="F27" s="144">
        <f>SUM(F28:F37)</f>
        <v>281998.53</v>
      </c>
      <c r="G27" s="144">
        <f>SUM(G28:G37)</f>
        <v>291838.75</v>
      </c>
    </row>
    <row r="28" spans="1:7" s="33" customFormat="1" ht="12.75" customHeight="1">
      <c r="A28" s="9" t="s">
        <v>179</v>
      </c>
      <c r="B28" s="10"/>
      <c r="C28" s="26" t="s">
        <v>216</v>
      </c>
      <c r="D28" s="27"/>
      <c r="E28" s="48"/>
      <c r="F28" s="144"/>
      <c r="G28" s="144"/>
    </row>
    <row r="29" spans="1:7" s="33" customFormat="1" ht="12.75" customHeight="1">
      <c r="A29" s="9" t="s">
        <v>181</v>
      </c>
      <c r="B29" s="10"/>
      <c r="C29" s="26" t="s">
        <v>217</v>
      </c>
      <c r="D29" s="27"/>
      <c r="E29" s="48"/>
      <c r="F29" s="144">
        <v>100104.39</v>
      </c>
      <c r="G29" s="144">
        <v>102456.18</v>
      </c>
    </row>
    <row r="30" spans="1:7" s="33" customFormat="1" ht="12.75" customHeight="1">
      <c r="A30" s="9" t="s">
        <v>183</v>
      </c>
      <c r="B30" s="10"/>
      <c r="C30" s="26" t="s">
        <v>218</v>
      </c>
      <c r="D30" s="27"/>
      <c r="E30" s="48"/>
      <c r="F30" s="144">
        <v>3600</v>
      </c>
      <c r="G30" s="144">
        <v>4275</v>
      </c>
    </row>
    <row r="31" spans="1:7" s="33" customFormat="1" ht="12.75" customHeight="1">
      <c r="A31" s="9" t="s">
        <v>185</v>
      </c>
      <c r="B31" s="10"/>
      <c r="C31" s="26" t="s">
        <v>219</v>
      </c>
      <c r="D31" s="27"/>
      <c r="E31" s="48"/>
      <c r="F31" s="144"/>
      <c r="G31" s="144"/>
    </row>
    <row r="32" spans="1:7" s="33" customFormat="1" ht="12.75" customHeight="1">
      <c r="A32" s="9" t="s">
        <v>187</v>
      </c>
      <c r="B32" s="10"/>
      <c r="C32" s="26" t="s">
        <v>220</v>
      </c>
      <c r="D32" s="27"/>
      <c r="E32" s="48"/>
      <c r="F32" s="144">
        <v>2614.6</v>
      </c>
      <c r="G32" s="144">
        <v>7705.21</v>
      </c>
    </row>
    <row r="33" spans="1:7" s="33" customFormat="1" ht="12.75" customHeight="1">
      <c r="A33" s="9" t="s">
        <v>189</v>
      </c>
      <c r="B33" s="10"/>
      <c r="C33" s="26" t="s">
        <v>221</v>
      </c>
      <c r="D33" s="27"/>
      <c r="E33" s="48"/>
      <c r="F33" s="144"/>
      <c r="G33" s="144"/>
    </row>
    <row r="34" spans="1:7" s="33" customFormat="1" ht="12.75" customHeight="1">
      <c r="A34" s="9" t="s">
        <v>191</v>
      </c>
      <c r="B34" s="10"/>
      <c r="C34" s="26" t="s">
        <v>222</v>
      </c>
      <c r="D34" s="27"/>
      <c r="E34" s="48"/>
      <c r="F34" s="144"/>
      <c r="G34" s="144"/>
    </row>
    <row r="35" spans="1:7" s="33" customFormat="1" ht="12.75" customHeight="1">
      <c r="A35" s="9" t="s">
        <v>193</v>
      </c>
      <c r="B35" s="10"/>
      <c r="C35" s="26" t="s">
        <v>223</v>
      </c>
      <c r="D35" s="27"/>
      <c r="E35" s="48"/>
      <c r="F35" s="144">
        <v>1979.9</v>
      </c>
      <c r="G35" s="144">
        <v>3702.72</v>
      </c>
    </row>
    <row r="36" spans="1:7" s="33" customFormat="1" ht="12.75" customHeight="1">
      <c r="A36" s="9" t="s">
        <v>224</v>
      </c>
      <c r="B36" s="19"/>
      <c r="C36" s="21" t="s">
        <v>248</v>
      </c>
      <c r="D36" s="11"/>
      <c r="E36" s="48"/>
      <c r="F36" s="144"/>
      <c r="G36" s="144"/>
    </row>
    <row r="37" spans="1:7" s="33" customFormat="1" ht="12.75" customHeight="1">
      <c r="A37" s="9" t="s">
        <v>196</v>
      </c>
      <c r="B37" s="10"/>
      <c r="C37" s="26" t="s">
        <v>225</v>
      </c>
      <c r="D37" s="27"/>
      <c r="E37" s="12"/>
      <c r="F37" s="144">
        <v>173699.64</v>
      </c>
      <c r="G37" s="144">
        <v>173699.64</v>
      </c>
    </row>
    <row r="38" spans="1:7" s="33" customFormat="1" ht="12.75" customHeight="1">
      <c r="A38" s="42" t="s">
        <v>136</v>
      </c>
      <c r="B38" s="55" t="s">
        <v>137</v>
      </c>
      <c r="C38" s="55"/>
      <c r="D38" s="12"/>
      <c r="E38" s="12"/>
      <c r="F38" s="144"/>
      <c r="G38" s="144"/>
    </row>
    <row r="39" spans="1:7" s="29" customFormat="1" ht="12.75" customHeight="1">
      <c r="A39" s="7" t="s">
        <v>138</v>
      </c>
      <c r="B39" s="8" t="s">
        <v>226</v>
      </c>
      <c r="C39" s="8"/>
      <c r="D39" s="18"/>
      <c r="E39" s="56"/>
      <c r="F39" s="144"/>
      <c r="G39" s="144"/>
    </row>
    <row r="40" spans="1:7" s="33" customFormat="1" ht="12.75" customHeight="1">
      <c r="A40" s="37" t="s">
        <v>139</v>
      </c>
      <c r="B40" s="38" t="s">
        <v>227</v>
      </c>
      <c r="C40" s="39"/>
      <c r="D40" s="40"/>
      <c r="E40" s="48"/>
      <c r="F40" s="144"/>
      <c r="G40" s="144"/>
    </row>
    <row r="41" spans="1:7" s="33" customFormat="1" ht="12.75" customHeight="1">
      <c r="A41" s="4" t="s">
        <v>140</v>
      </c>
      <c r="B41" s="5" t="s">
        <v>141</v>
      </c>
      <c r="C41" s="57"/>
      <c r="D41" s="6"/>
      <c r="E41" s="12"/>
      <c r="F41" s="144">
        <f>SUM(F42+F48+F49+F57)</f>
        <v>130307.55</v>
      </c>
      <c r="G41" s="144">
        <f>SUM(G42+G48+G49+G57)</f>
        <v>100239.36</v>
      </c>
    </row>
    <row r="42" spans="1:7" s="33" customFormat="1" ht="12.75" customHeight="1">
      <c r="A42" s="7" t="s">
        <v>132</v>
      </c>
      <c r="B42" s="13" t="s">
        <v>142</v>
      </c>
      <c r="C42" s="16"/>
      <c r="D42" s="14"/>
      <c r="E42" s="12"/>
      <c r="F42" s="144">
        <f>SUM(F43:F47)</f>
        <v>3405.72</v>
      </c>
      <c r="G42" s="144">
        <f>SUM(G43:G47)</f>
        <v>3638.96</v>
      </c>
    </row>
    <row r="43" spans="1:7" s="33" customFormat="1" ht="12.75" customHeight="1">
      <c r="A43" s="15" t="s">
        <v>143</v>
      </c>
      <c r="B43" s="19"/>
      <c r="C43" s="21" t="s">
        <v>228</v>
      </c>
      <c r="D43" s="11"/>
      <c r="E43" s="48"/>
      <c r="F43" s="144"/>
      <c r="G43" s="144"/>
    </row>
    <row r="44" spans="1:7" s="33" customFormat="1" ht="12.75" customHeight="1">
      <c r="A44" s="15" t="s">
        <v>144</v>
      </c>
      <c r="B44" s="19"/>
      <c r="C44" s="21" t="s">
        <v>229</v>
      </c>
      <c r="D44" s="11"/>
      <c r="E44" s="48"/>
      <c r="F44" s="144">
        <v>3405.72</v>
      </c>
      <c r="G44" s="144">
        <v>3638.96</v>
      </c>
    </row>
    <row r="45" spans="1:7" s="33" customFormat="1" ht="12.75">
      <c r="A45" s="15" t="s">
        <v>176</v>
      </c>
      <c r="B45" s="19"/>
      <c r="C45" s="21" t="s">
        <v>230</v>
      </c>
      <c r="D45" s="11"/>
      <c r="E45" s="48"/>
      <c r="F45" s="144"/>
      <c r="G45" s="144"/>
    </row>
    <row r="46" spans="1:7" s="33" customFormat="1" ht="12.75">
      <c r="A46" s="15" t="s">
        <v>212</v>
      </c>
      <c r="B46" s="19"/>
      <c r="C46" s="21" t="s">
        <v>231</v>
      </c>
      <c r="D46" s="11"/>
      <c r="E46" s="48"/>
      <c r="F46" s="144"/>
      <c r="G46" s="144"/>
    </row>
    <row r="47" spans="1:7" s="33" customFormat="1" ht="12.75" customHeight="1">
      <c r="A47" s="15" t="s">
        <v>214</v>
      </c>
      <c r="B47" s="57"/>
      <c r="C47" s="188" t="s">
        <v>145</v>
      </c>
      <c r="D47" s="189"/>
      <c r="E47" s="48"/>
      <c r="F47" s="144"/>
      <c r="G47" s="144"/>
    </row>
    <row r="48" spans="1:7" s="33" customFormat="1" ht="12.75" customHeight="1">
      <c r="A48" s="7" t="s">
        <v>134</v>
      </c>
      <c r="B48" s="22" t="s">
        <v>146</v>
      </c>
      <c r="C48" s="58"/>
      <c r="D48" s="23"/>
      <c r="E48" s="12"/>
      <c r="F48" s="144">
        <v>1198.65</v>
      </c>
      <c r="G48" s="144">
        <v>379.33</v>
      </c>
    </row>
    <row r="49" spans="1:7" s="33" customFormat="1" ht="12.75" customHeight="1">
      <c r="A49" s="7" t="s">
        <v>136</v>
      </c>
      <c r="B49" s="13" t="s">
        <v>147</v>
      </c>
      <c r="C49" s="16"/>
      <c r="D49" s="14"/>
      <c r="E49" s="12"/>
      <c r="F49" s="144">
        <f>SUM(F50:F55)</f>
        <v>114817.62000000001</v>
      </c>
      <c r="G49" s="144">
        <f>SUM(G50:G55)</f>
        <v>89652.76000000001</v>
      </c>
    </row>
    <row r="50" spans="1:7" s="33" customFormat="1" ht="12.75" customHeight="1">
      <c r="A50" s="15" t="s">
        <v>148</v>
      </c>
      <c r="B50" s="16"/>
      <c r="C50" s="59" t="s">
        <v>149</v>
      </c>
      <c r="D50" s="17"/>
      <c r="E50" s="12"/>
      <c r="F50" s="144"/>
      <c r="G50" s="144"/>
    </row>
    <row r="51" spans="1:7" s="33" customFormat="1" ht="12.75" customHeight="1">
      <c r="A51" s="60" t="s">
        <v>150</v>
      </c>
      <c r="B51" s="19"/>
      <c r="C51" s="21" t="s">
        <v>151</v>
      </c>
      <c r="D51" s="61"/>
      <c r="E51" s="62"/>
      <c r="F51" s="150"/>
      <c r="G51" s="150"/>
    </row>
    <row r="52" spans="1:7" s="33" customFormat="1" ht="12.75" customHeight="1">
      <c r="A52" s="15" t="s">
        <v>152</v>
      </c>
      <c r="B52" s="19"/>
      <c r="C52" s="21" t="s">
        <v>153</v>
      </c>
      <c r="D52" s="11"/>
      <c r="E52" s="63"/>
      <c r="F52" s="144">
        <v>567.56</v>
      </c>
      <c r="G52" s="144"/>
    </row>
    <row r="53" spans="1:7" s="33" customFormat="1" ht="12.75" customHeight="1">
      <c r="A53" s="15" t="s">
        <v>154</v>
      </c>
      <c r="B53" s="19"/>
      <c r="C53" s="188" t="s">
        <v>155</v>
      </c>
      <c r="D53" s="189"/>
      <c r="E53" s="63"/>
      <c r="F53" s="144">
        <v>3225.99</v>
      </c>
      <c r="G53" s="144">
        <v>2124.35</v>
      </c>
    </row>
    <row r="54" spans="1:7" s="33" customFormat="1" ht="12.75" customHeight="1">
      <c r="A54" s="15" t="s">
        <v>156</v>
      </c>
      <c r="B54" s="19"/>
      <c r="C54" s="21" t="s">
        <v>157</v>
      </c>
      <c r="D54" s="11"/>
      <c r="E54" s="63"/>
      <c r="F54" s="144">
        <v>111024.07</v>
      </c>
      <c r="G54" s="144">
        <v>73333.38</v>
      </c>
    </row>
    <row r="55" spans="1:7" s="33" customFormat="1" ht="12.75" customHeight="1">
      <c r="A55" s="15" t="s">
        <v>158</v>
      </c>
      <c r="B55" s="19"/>
      <c r="C55" s="21" t="s">
        <v>159</v>
      </c>
      <c r="D55" s="11"/>
      <c r="E55" s="12"/>
      <c r="F55" s="144"/>
      <c r="G55" s="144">
        <v>14195.03</v>
      </c>
    </row>
    <row r="56" spans="1:7" s="33" customFormat="1" ht="12.75" customHeight="1">
      <c r="A56" s="7" t="s">
        <v>138</v>
      </c>
      <c r="B56" s="8" t="s">
        <v>160</v>
      </c>
      <c r="C56" s="8"/>
      <c r="D56" s="18"/>
      <c r="E56" s="63"/>
      <c r="F56" s="144"/>
      <c r="G56" s="144"/>
    </row>
    <row r="57" spans="1:7" s="33" customFormat="1" ht="12.75" customHeight="1">
      <c r="A57" s="7" t="s">
        <v>161</v>
      </c>
      <c r="B57" s="8" t="s">
        <v>162</v>
      </c>
      <c r="C57" s="8"/>
      <c r="D57" s="18"/>
      <c r="E57" s="12"/>
      <c r="F57" s="144">
        <v>10885.56</v>
      </c>
      <c r="G57" s="144">
        <v>6568.31</v>
      </c>
    </row>
    <row r="58" spans="1:7" s="33" customFormat="1" ht="12.75" customHeight="1">
      <c r="A58" s="42"/>
      <c r="B58" s="52" t="s">
        <v>163</v>
      </c>
      <c r="C58" s="53"/>
      <c r="D58" s="54"/>
      <c r="E58" s="12"/>
      <c r="F58" s="144">
        <f>SUM(F20+F41)</f>
        <v>412358.73000000004</v>
      </c>
      <c r="G58" s="144">
        <f>SUM(G20+G41)</f>
        <v>392078.11</v>
      </c>
    </row>
    <row r="59" spans="1:7" s="33" customFormat="1" ht="12.75" customHeight="1">
      <c r="A59" s="37" t="s">
        <v>164</v>
      </c>
      <c r="B59" s="38" t="s">
        <v>165</v>
      </c>
      <c r="C59" s="38"/>
      <c r="D59" s="64"/>
      <c r="E59" s="12"/>
      <c r="F59" s="144">
        <f>SUM(F60:F63)</f>
        <v>281013.27</v>
      </c>
      <c r="G59" s="144">
        <f>SUM(G60:G63)</f>
        <v>289675.08999999997</v>
      </c>
    </row>
    <row r="60" spans="1:7" s="33" customFormat="1" ht="12.75" customHeight="1">
      <c r="A60" s="42" t="s">
        <v>132</v>
      </c>
      <c r="B60" s="55" t="s">
        <v>166</v>
      </c>
      <c r="C60" s="55"/>
      <c r="D60" s="12"/>
      <c r="E60" s="12"/>
      <c r="F60" s="144">
        <v>1525.94</v>
      </c>
      <c r="G60" s="144">
        <v>4806.25</v>
      </c>
    </row>
    <row r="61" spans="1:7" s="33" customFormat="1" ht="12.75" customHeight="1">
      <c r="A61" s="51" t="s">
        <v>134</v>
      </c>
      <c r="B61" s="52" t="s">
        <v>167</v>
      </c>
      <c r="C61" s="53"/>
      <c r="D61" s="54"/>
      <c r="E61" s="65"/>
      <c r="F61" s="151">
        <v>126954.21</v>
      </c>
      <c r="G61" s="151">
        <v>128650.34</v>
      </c>
    </row>
    <row r="62" spans="1:7" s="33" customFormat="1" ht="12.75" customHeight="1">
      <c r="A62" s="42" t="s">
        <v>136</v>
      </c>
      <c r="B62" s="190" t="s">
        <v>168</v>
      </c>
      <c r="C62" s="191"/>
      <c r="D62" s="192"/>
      <c r="E62" s="12"/>
      <c r="F62" s="144"/>
      <c r="G62" s="144"/>
    </row>
    <row r="63" spans="1:7" s="33" customFormat="1" ht="12.75" customHeight="1">
      <c r="A63" s="42" t="s">
        <v>169</v>
      </c>
      <c r="B63" s="55" t="s">
        <v>170</v>
      </c>
      <c r="C63" s="10"/>
      <c r="D63" s="41"/>
      <c r="E63" s="12"/>
      <c r="F63" s="144">
        <v>152533.12</v>
      </c>
      <c r="G63" s="144">
        <v>156218.5</v>
      </c>
    </row>
    <row r="64" spans="1:7" s="33" customFormat="1" ht="12.75" customHeight="1">
      <c r="A64" s="37" t="s">
        <v>171</v>
      </c>
      <c r="B64" s="38" t="s">
        <v>172</v>
      </c>
      <c r="C64" s="39"/>
      <c r="D64" s="40"/>
      <c r="E64" s="12"/>
      <c r="F64" s="144">
        <f>SUM(F69)</f>
        <v>112325.76999999999</v>
      </c>
      <c r="G64" s="144">
        <f>SUM(G69)</f>
        <v>89166.28000000001</v>
      </c>
    </row>
    <row r="65" spans="1:7" s="33" customFormat="1" ht="12.75" customHeight="1">
      <c r="A65" s="42" t="s">
        <v>132</v>
      </c>
      <c r="B65" s="43" t="s">
        <v>173</v>
      </c>
      <c r="C65" s="66"/>
      <c r="D65" s="67"/>
      <c r="E65" s="12"/>
      <c r="F65" s="144"/>
      <c r="G65" s="144"/>
    </row>
    <row r="66" spans="1:7" s="33" customFormat="1" ht="12.75">
      <c r="A66" s="9" t="s">
        <v>143</v>
      </c>
      <c r="B66" s="68"/>
      <c r="C66" s="26" t="s">
        <v>174</v>
      </c>
      <c r="D66" s="69"/>
      <c r="E66" s="63"/>
      <c r="F66" s="144"/>
      <c r="G66" s="144"/>
    </row>
    <row r="67" spans="1:7" s="33" customFormat="1" ht="12.75" customHeight="1">
      <c r="A67" s="9" t="s">
        <v>144</v>
      </c>
      <c r="B67" s="10"/>
      <c r="C67" s="26" t="s">
        <v>175</v>
      </c>
      <c r="D67" s="27"/>
      <c r="E67" s="12"/>
      <c r="F67" s="144"/>
      <c r="G67" s="144"/>
    </row>
    <row r="68" spans="1:7" s="33" customFormat="1" ht="12.75" customHeight="1">
      <c r="A68" s="9" t="s">
        <v>232</v>
      </c>
      <c r="B68" s="10"/>
      <c r="C68" s="26" t="s">
        <v>177</v>
      </c>
      <c r="D68" s="27"/>
      <c r="E68" s="70"/>
      <c r="F68" s="144"/>
      <c r="G68" s="144"/>
    </row>
    <row r="69" spans="1:7" s="2" customFormat="1" ht="12.75" customHeight="1">
      <c r="A69" s="7" t="s">
        <v>134</v>
      </c>
      <c r="B69" s="24" t="s">
        <v>178</v>
      </c>
      <c r="C69" s="71"/>
      <c r="D69" s="25"/>
      <c r="E69" s="18"/>
      <c r="F69" s="149">
        <f>SUM(F79:F83)</f>
        <v>112325.76999999999</v>
      </c>
      <c r="G69" s="149">
        <f>SUM(G79:G83)</f>
        <v>89166.28000000001</v>
      </c>
    </row>
    <row r="70" spans="1:7" s="33" customFormat="1" ht="12.75" customHeight="1">
      <c r="A70" s="9" t="s">
        <v>179</v>
      </c>
      <c r="B70" s="10"/>
      <c r="C70" s="26" t="s">
        <v>180</v>
      </c>
      <c r="D70" s="46"/>
      <c r="E70" s="12"/>
      <c r="F70" s="144"/>
      <c r="G70" s="144"/>
    </row>
    <row r="71" spans="1:7" s="33" customFormat="1" ht="12.75" customHeight="1">
      <c r="A71" s="9" t="s">
        <v>181</v>
      </c>
      <c r="B71" s="68"/>
      <c r="C71" s="26" t="s">
        <v>182</v>
      </c>
      <c r="D71" s="69"/>
      <c r="E71" s="63"/>
      <c r="F71" s="144"/>
      <c r="G71" s="144"/>
    </row>
    <row r="72" spans="1:7" s="33" customFormat="1" ht="12.75">
      <c r="A72" s="9" t="s">
        <v>183</v>
      </c>
      <c r="B72" s="68"/>
      <c r="C72" s="26" t="s">
        <v>184</v>
      </c>
      <c r="D72" s="69"/>
      <c r="E72" s="63"/>
      <c r="F72" s="144"/>
      <c r="G72" s="144"/>
    </row>
    <row r="73" spans="1:7" s="33" customFormat="1" ht="12.75">
      <c r="A73" s="72" t="s">
        <v>185</v>
      </c>
      <c r="B73" s="16"/>
      <c r="C73" s="73" t="s">
        <v>186</v>
      </c>
      <c r="D73" s="17"/>
      <c r="E73" s="63"/>
      <c r="F73" s="144"/>
      <c r="G73" s="144"/>
    </row>
    <row r="74" spans="1:7" s="33" customFormat="1" ht="12.75">
      <c r="A74" s="42" t="s">
        <v>187</v>
      </c>
      <c r="B74" s="50"/>
      <c r="C74" s="50" t="s">
        <v>188</v>
      </c>
      <c r="D74" s="46"/>
      <c r="E74" s="74"/>
      <c r="F74" s="144"/>
      <c r="G74" s="144"/>
    </row>
    <row r="75" spans="1:7" s="33" customFormat="1" ht="12.75" customHeight="1">
      <c r="A75" s="75" t="s">
        <v>189</v>
      </c>
      <c r="B75" s="71"/>
      <c r="C75" s="76" t="s">
        <v>190</v>
      </c>
      <c r="D75" s="28"/>
      <c r="E75" s="12"/>
      <c r="F75" s="144"/>
      <c r="G75" s="144"/>
    </row>
    <row r="76" spans="1:7" s="33" customFormat="1" ht="12.75" customHeight="1">
      <c r="A76" s="15" t="s">
        <v>233</v>
      </c>
      <c r="B76" s="19"/>
      <c r="C76" s="61"/>
      <c r="D76" s="11" t="s">
        <v>234</v>
      </c>
      <c r="E76" s="63"/>
      <c r="F76" s="144"/>
      <c r="G76" s="144"/>
    </row>
    <row r="77" spans="1:7" s="33" customFormat="1" ht="12.75" customHeight="1">
      <c r="A77" s="15" t="s">
        <v>235</v>
      </c>
      <c r="B77" s="19"/>
      <c r="C77" s="61"/>
      <c r="D77" s="11" t="s">
        <v>236</v>
      </c>
      <c r="E77" s="48"/>
      <c r="F77" s="144"/>
      <c r="G77" s="144"/>
    </row>
    <row r="78" spans="1:7" s="33" customFormat="1" ht="12.75" customHeight="1">
      <c r="A78" s="15" t="s">
        <v>191</v>
      </c>
      <c r="B78" s="58"/>
      <c r="C78" s="77" t="s">
        <v>192</v>
      </c>
      <c r="D78" s="78"/>
      <c r="E78" s="48"/>
      <c r="F78" s="144"/>
      <c r="G78" s="144"/>
    </row>
    <row r="79" spans="1:7" s="33" customFormat="1" ht="12.75" customHeight="1">
      <c r="A79" s="15" t="s">
        <v>193</v>
      </c>
      <c r="B79" s="79"/>
      <c r="C79" s="21" t="s">
        <v>194</v>
      </c>
      <c r="D79" s="80"/>
      <c r="E79" s="63"/>
      <c r="F79" s="144"/>
      <c r="G79" s="144"/>
    </row>
    <row r="80" spans="1:7" s="33" customFormat="1" ht="12.75" customHeight="1">
      <c r="A80" s="15" t="s">
        <v>224</v>
      </c>
      <c r="B80" s="10"/>
      <c r="C80" s="26" t="s">
        <v>195</v>
      </c>
      <c r="D80" s="27"/>
      <c r="E80" s="63"/>
      <c r="F80" s="144">
        <v>27471.4</v>
      </c>
      <c r="G80" s="144">
        <v>32969.05</v>
      </c>
    </row>
    <row r="81" spans="1:7" s="33" customFormat="1" ht="12.75" customHeight="1">
      <c r="A81" s="15" t="s">
        <v>196</v>
      </c>
      <c r="B81" s="10"/>
      <c r="C81" s="26" t="s">
        <v>237</v>
      </c>
      <c r="D81" s="27"/>
      <c r="E81" s="63"/>
      <c r="F81" s="144">
        <v>62216.16</v>
      </c>
      <c r="G81" s="144">
        <v>6271.27</v>
      </c>
    </row>
    <row r="82" spans="1:7" s="33" customFormat="1" ht="12.75" customHeight="1">
      <c r="A82" s="9" t="s">
        <v>198</v>
      </c>
      <c r="B82" s="19"/>
      <c r="C82" s="21" t="s">
        <v>197</v>
      </c>
      <c r="D82" s="11"/>
      <c r="E82" s="63"/>
      <c r="F82" s="144">
        <v>15538.03</v>
      </c>
      <c r="G82" s="144">
        <v>41402.8</v>
      </c>
    </row>
    <row r="83" spans="1:7" s="33" customFormat="1" ht="12.75" customHeight="1">
      <c r="A83" s="9" t="s">
        <v>238</v>
      </c>
      <c r="B83" s="10"/>
      <c r="C83" s="26" t="s">
        <v>199</v>
      </c>
      <c r="D83" s="27"/>
      <c r="E83" s="70"/>
      <c r="F83" s="144">
        <v>7100.18</v>
      </c>
      <c r="G83" s="144">
        <v>8523.16</v>
      </c>
    </row>
    <row r="84" spans="1:7" s="33" customFormat="1" ht="12.75" customHeight="1">
      <c r="A84" s="37" t="s">
        <v>200</v>
      </c>
      <c r="B84" s="81" t="s">
        <v>201</v>
      </c>
      <c r="C84" s="82"/>
      <c r="D84" s="83"/>
      <c r="E84" s="70"/>
      <c r="F84" s="144">
        <f>SUM(F90)</f>
        <v>19019.69</v>
      </c>
      <c r="G84" s="144">
        <f>SUM(G90)</f>
        <v>13236.74</v>
      </c>
    </row>
    <row r="85" spans="1:7" s="33" customFormat="1" ht="12.75" customHeight="1">
      <c r="A85" s="42" t="s">
        <v>132</v>
      </c>
      <c r="B85" s="55" t="s">
        <v>239</v>
      </c>
      <c r="C85" s="10"/>
      <c r="D85" s="41"/>
      <c r="E85" s="70"/>
      <c r="F85" s="144"/>
      <c r="G85" s="144"/>
    </row>
    <row r="86" spans="1:7" s="33" customFormat="1" ht="12.75" customHeight="1">
      <c r="A86" s="42" t="s">
        <v>134</v>
      </c>
      <c r="B86" s="43" t="s">
        <v>202</v>
      </c>
      <c r="C86" s="66"/>
      <c r="D86" s="67"/>
      <c r="E86" s="12"/>
      <c r="F86" s="144"/>
      <c r="G86" s="144"/>
    </row>
    <row r="87" spans="1:7" s="33" customFormat="1" ht="12.75" customHeight="1">
      <c r="A87" s="9" t="s">
        <v>179</v>
      </c>
      <c r="B87" s="10"/>
      <c r="C87" s="26" t="s">
        <v>240</v>
      </c>
      <c r="D87" s="27"/>
      <c r="E87" s="12"/>
      <c r="F87" s="144"/>
      <c r="G87" s="144"/>
    </row>
    <row r="88" spans="1:7" s="33" customFormat="1" ht="12.75" customHeight="1">
      <c r="A88" s="9" t="s">
        <v>181</v>
      </c>
      <c r="B88" s="10"/>
      <c r="C88" s="26" t="s">
        <v>241</v>
      </c>
      <c r="D88" s="27"/>
      <c r="E88" s="12"/>
      <c r="F88" s="144"/>
      <c r="G88" s="144"/>
    </row>
    <row r="89" spans="1:7" s="33" customFormat="1" ht="12.75" customHeight="1">
      <c r="A89" s="7" t="s">
        <v>136</v>
      </c>
      <c r="B89" s="61" t="s">
        <v>203</v>
      </c>
      <c r="C89" s="61"/>
      <c r="D89" s="20"/>
      <c r="E89" s="12"/>
      <c r="F89" s="144"/>
      <c r="G89" s="144"/>
    </row>
    <row r="90" spans="1:7" s="33" customFormat="1" ht="12.75" customHeight="1">
      <c r="A90" s="51" t="s">
        <v>138</v>
      </c>
      <c r="B90" s="52" t="s">
        <v>204</v>
      </c>
      <c r="C90" s="53"/>
      <c r="D90" s="54"/>
      <c r="E90" s="12"/>
      <c r="F90" s="144">
        <f>SUM(F91:F92)</f>
        <v>19019.69</v>
      </c>
      <c r="G90" s="144">
        <f>SUM(G91:G92)</f>
        <v>13236.74</v>
      </c>
    </row>
    <row r="91" spans="1:7" s="33" customFormat="1" ht="12.75" customHeight="1">
      <c r="A91" s="9" t="s">
        <v>242</v>
      </c>
      <c r="B91" s="39"/>
      <c r="C91" s="26" t="s">
        <v>205</v>
      </c>
      <c r="D91" s="84"/>
      <c r="E91" s="48"/>
      <c r="F91" s="144">
        <v>5782.95</v>
      </c>
      <c r="G91" s="144">
        <v>543.08</v>
      </c>
    </row>
    <row r="92" spans="1:7" s="33" customFormat="1" ht="12.75" customHeight="1">
      <c r="A92" s="9" t="s">
        <v>243</v>
      </c>
      <c r="B92" s="39"/>
      <c r="C92" s="26" t="s">
        <v>206</v>
      </c>
      <c r="D92" s="84"/>
      <c r="E92" s="48"/>
      <c r="F92" s="144">
        <v>13236.74</v>
      </c>
      <c r="G92" s="144">
        <v>12693.66</v>
      </c>
    </row>
    <row r="93" spans="1:7" s="33" customFormat="1" ht="12.75" customHeight="1">
      <c r="A93" s="37" t="s">
        <v>244</v>
      </c>
      <c r="B93" s="81" t="s">
        <v>245</v>
      </c>
      <c r="C93" s="83"/>
      <c r="D93" s="83"/>
      <c r="E93" s="48"/>
      <c r="F93" s="144"/>
      <c r="G93" s="144"/>
    </row>
    <row r="94" spans="1:7" s="33" customFormat="1" ht="25.5" customHeight="1">
      <c r="A94" s="37"/>
      <c r="B94" s="193" t="s">
        <v>246</v>
      </c>
      <c r="C94" s="194"/>
      <c r="D94" s="189"/>
      <c r="E94" s="12"/>
      <c r="F94" s="144">
        <f>SUM(F59+F64+F84)</f>
        <v>412358.73000000004</v>
      </c>
      <c r="G94" s="144">
        <f>SUM(G59+G64+G84)</f>
        <v>392078.11</v>
      </c>
    </row>
    <row r="95" spans="1:7" s="33" customFormat="1" ht="12.75">
      <c r="A95" s="85"/>
      <c r="B95" s="86"/>
      <c r="C95" s="86"/>
      <c r="D95" s="86"/>
      <c r="E95" s="86"/>
      <c r="F95" s="31"/>
      <c r="G95" s="31"/>
    </row>
    <row r="96" spans="1:7" s="33" customFormat="1" ht="12.75" customHeight="1">
      <c r="A96" s="178" t="s">
        <v>281</v>
      </c>
      <c r="B96" s="178"/>
      <c r="C96" s="178"/>
      <c r="D96" s="178"/>
      <c r="E96" s="178"/>
      <c r="F96" s="187" t="s">
        <v>282</v>
      </c>
      <c r="G96" s="187"/>
    </row>
    <row r="97" spans="1:7" s="33" customFormat="1" ht="12.75">
      <c r="A97" s="183" t="s">
        <v>86</v>
      </c>
      <c r="B97" s="183"/>
      <c r="C97" s="183"/>
      <c r="D97" s="183"/>
      <c r="E97" s="183"/>
      <c r="F97" s="170" t="s">
        <v>207</v>
      </c>
      <c r="G97" s="170"/>
    </row>
    <row r="98" spans="1:7" s="33" customFormat="1" ht="12.75">
      <c r="A98" s="185" t="s">
        <v>85</v>
      </c>
      <c r="B98" s="186"/>
      <c r="C98" s="186"/>
      <c r="D98" s="186"/>
      <c r="E98" s="87"/>
      <c r="F98" s="35"/>
      <c r="G98" s="35"/>
    </row>
    <row r="99" spans="1:7" s="33" customFormat="1" ht="12.75">
      <c r="A99" s="104"/>
      <c r="B99" s="154"/>
      <c r="C99" s="154"/>
      <c r="D99" s="154"/>
      <c r="E99" s="87"/>
      <c r="F99" s="35"/>
      <c r="G99" s="35"/>
    </row>
    <row r="100" spans="1:7" s="33" customFormat="1" ht="12.75">
      <c r="A100" s="163" t="s">
        <v>286</v>
      </c>
      <c r="B100" s="163"/>
      <c r="C100" s="163"/>
      <c r="D100" s="163"/>
      <c r="E100" s="163"/>
      <c r="F100" s="163" t="s">
        <v>283</v>
      </c>
      <c r="G100" s="163"/>
    </row>
    <row r="101" spans="1:7" s="33" customFormat="1" ht="12.75" customHeight="1">
      <c r="A101" s="164" t="s">
        <v>87</v>
      </c>
      <c r="B101" s="164"/>
      <c r="C101" s="164"/>
      <c r="D101" s="164"/>
      <c r="E101" s="164"/>
      <c r="F101" s="165" t="s">
        <v>207</v>
      </c>
      <c r="G101" s="165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1.141732283464567" right="0.5511811023622047" top="0.6692913385826772" bottom="0.2362204724409449" header="0.31496062992125984" footer="0.1181102362204724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3">
      <selection activeCell="A13" sqref="A13:I13"/>
    </sheetView>
  </sheetViews>
  <sheetFormatPr defaultColWidth="9.140625" defaultRowHeight="12.75"/>
  <cols>
    <col min="1" max="1" width="8.00390625" style="105" customWidth="1"/>
    <col min="2" max="2" width="1.57421875" style="105" hidden="1" customWidth="1"/>
    <col min="3" max="3" width="30.140625" style="105" customWidth="1"/>
    <col min="4" max="4" width="18.28125" style="105" customWidth="1"/>
    <col min="5" max="5" width="0" style="105" hidden="1" customWidth="1"/>
    <col min="6" max="6" width="11.7109375" style="105" customWidth="1"/>
    <col min="7" max="7" width="13.8515625" style="105" customWidth="1"/>
    <col min="8" max="9" width="13.140625" style="105" customWidth="1"/>
    <col min="10" max="16384" width="9.140625" style="105" customWidth="1"/>
  </cols>
  <sheetData>
    <row r="1" spans="7:8" ht="12.75">
      <c r="G1" s="106"/>
      <c r="H1" s="106"/>
    </row>
    <row r="2" spans="4:9" ht="15.75">
      <c r="D2" s="124"/>
      <c r="G2" s="107" t="s">
        <v>250</v>
      </c>
      <c r="H2" s="108"/>
      <c r="I2" s="108"/>
    </row>
    <row r="3" spans="7:9" ht="15.75">
      <c r="G3" s="107" t="s">
        <v>118</v>
      </c>
      <c r="H3" s="108"/>
      <c r="I3" s="108"/>
    </row>
    <row r="5" spans="1:9" ht="15.75">
      <c r="A5" s="212" t="s">
        <v>88</v>
      </c>
      <c r="B5" s="213"/>
      <c r="C5" s="213"/>
      <c r="D5" s="213"/>
      <c r="E5" s="213"/>
      <c r="F5" s="213"/>
      <c r="G5" s="213"/>
      <c r="H5" s="213"/>
      <c r="I5" s="213"/>
    </row>
    <row r="6" spans="1:9" ht="15.75">
      <c r="A6" s="214" t="s">
        <v>251</v>
      </c>
      <c r="B6" s="213"/>
      <c r="C6" s="213"/>
      <c r="D6" s="213"/>
      <c r="E6" s="213"/>
      <c r="F6" s="213"/>
      <c r="G6" s="213"/>
      <c r="H6" s="213"/>
      <c r="I6" s="213"/>
    </row>
    <row r="7" spans="1:9" ht="15.75">
      <c r="A7" s="215" t="s">
        <v>284</v>
      </c>
      <c r="B7" s="213"/>
      <c r="C7" s="213"/>
      <c r="D7" s="213"/>
      <c r="E7" s="213"/>
      <c r="F7" s="213"/>
      <c r="G7" s="213"/>
      <c r="H7" s="213"/>
      <c r="I7" s="213"/>
    </row>
    <row r="8" spans="1:9" ht="15">
      <c r="A8" s="216" t="s">
        <v>123</v>
      </c>
      <c r="B8" s="207"/>
      <c r="C8" s="207"/>
      <c r="D8" s="207"/>
      <c r="E8" s="207"/>
      <c r="F8" s="207"/>
      <c r="G8" s="207"/>
      <c r="H8" s="207"/>
      <c r="I8" s="207"/>
    </row>
    <row r="9" spans="1:9" ht="15">
      <c r="A9" s="216" t="s">
        <v>280</v>
      </c>
      <c r="B9" s="207"/>
      <c r="C9" s="207"/>
      <c r="D9" s="207"/>
      <c r="E9" s="207"/>
      <c r="F9" s="207"/>
      <c r="G9" s="207"/>
      <c r="H9" s="207"/>
      <c r="I9" s="207"/>
    </row>
    <row r="10" spans="1:9" ht="15">
      <c r="A10" s="216" t="s">
        <v>30</v>
      </c>
      <c r="B10" s="207"/>
      <c r="C10" s="207"/>
      <c r="D10" s="207"/>
      <c r="E10" s="207"/>
      <c r="F10" s="207"/>
      <c r="G10" s="207"/>
      <c r="H10" s="207"/>
      <c r="I10" s="207"/>
    </row>
    <row r="11" spans="1:9" ht="15">
      <c r="A11" s="216" t="s">
        <v>31</v>
      </c>
      <c r="B11" s="213"/>
      <c r="C11" s="213"/>
      <c r="D11" s="213"/>
      <c r="E11" s="213"/>
      <c r="F11" s="213"/>
      <c r="G11" s="213"/>
      <c r="H11" s="213"/>
      <c r="I11" s="213"/>
    </row>
    <row r="12" spans="1:9" ht="15">
      <c r="A12" s="217"/>
      <c r="B12" s="207"/>
      <c r="C12" s="207"/>
      <c r="D12" s="207"/>
      <c r="E12" s="207"/>
      <c r="F12" s="207"/>
      <c r="G12" s="207"/>
      <c r="H12" s="207"/>
      <c r="I12" s="207"/>
    </row>
    <row r="13" spans="1:9" ht="15">
      <c r="A13" s="218" t="s">
        <v>252</v>
      </c>
      <c r="B13" s="219"/>
      <c r="C13" s="219"/>
      <c r="D13" s="219"/>
      <c r="E13" s="219"/>
      <c r="F13" s="219"/>
      <c r="G13" s="219"/>
      <c r="H13" s="219"/>
      <c r="I13" s="219"/>
    </row>
    <row r="14" spans="1:9" ht="15">
      <c r="A14" s="216"/>
      <c r="B14" s="207"/>
      <c r="C14" s="207"/>
      <c r="D14" s="207"/>
      <c r="E14" s="207"/>
      <c r="F14" s="207"/>
      <c r="G14" s="207"/>
      <c r="H14" s="207"/>
      <c r="I14" s="207"/>
    </row>
    <row r="15" spans="1:9" ht="15">
      <c r="A15" s="218" t="s">
        <v>288</v>
      </c>
      <c r="B15" s="219"/>
      <c r="C15" s="219"/>
      <c r="D15" s="219"/>
      <c r="E15" s="219"/>
      <c r="F15" s="219"/>
      <c r="G15" s="219"/>
      <c r="H15" s="219"/>
      <c r="I15" s="219"/>
    </row>
    <row r="16" spans="1:9" ht="9.75" customHeight="1">
      <c r="A16" s="109"/>
      <c r="B16" s="110"/>
      <c r="C16" s="110"/>
      <c r="D16" s="110"/>
      <c r="E16" s="110"/>
      <c r="F16" s="110"/>
      <c r="G16" s="110"/>
      <c r="H16" s="110"/>
      <c r="I16" s="110"/>
    </row>
    <row r="17" spans="1:9" ht="15">
      <c r="A17" s="216" t="s">
        <v>290</v>
      </c>
      <c r="B17" s="207"/>
      <c r="C17" s="207"/>
      <c r="D17" s="207"/>
      <c r="E17" s="207"/>
      <c r="F17" s="207"/>
      <c r="G17" s="207"/>
      <c r="H17" s="207"/>
      <c r="I17" s="207"/>
    </row>
    <row r="18" spans="1:9" ht="15">
      <c r="A18" s="216" t="s">
        <v>125</v>
      </c>
      <c r="B18" s="207"/>
      <c r="C18" s="207"/>
      <c r="D18" s="207"/>
      <c r="E18" s="207"/>
      <c r="F18" s="207"/>
      <c r="G18" s="207"/>
      <c r="H18" s="207"/>
      <c r="I18" s="207"/>
    </row>
    <row r="19" spans="1:9" s="110" customFormat="1" ht="15">
      <c r="A19" s="206" t="s">
        <v>285</v>
      </c>
      <c r="B19" s="207"/>
      <c r="C19" s="207"/>
      <c r="D19" s="207"/>
      <c r="E19" s="207"/>
      <c r="F19" s="207"/>
      <c r="G19" s="207"/>
      <c r="H19" s="207"/>
      <c r="I19" s="207"/>
    </row>
    <row r="20" spans="1:9" s="125" customFormat="1" ht="49.5" customHeight="1">
      <c r="A20" s="208" t="s">
        <v>115</v>
      </c>
      <c r="B20" s="208"/>
      <c r="C20" s="208" t="s">
        <v>126</v>
      </c>
      <c r="D20" s="209"/>
      <c r="E20" s="209"/>
      <c r="F20" s="209"/>
      <c r="G20" s="111" t="s">
        <v>253</v>
      </c>
      <c r="H20" s="111" t="s">
        <v>254</v>
      </c>
      <c r="I20" s="111" t="s">
        <v>255</v>
      </c>
    </row>
    <row r="21" spans="1:9" ht="15.75">
      <c r="A21" s="113" t="s">
        <v>130</v>
      </c>
      <c r="B21" s="116" t="s">
        <v>256</v>
      </c>
      <c r="C21" s="210" t="s">
        <v>256</v>
      </c>
      <c r="D21" s="211"/>
      <c r="E21" s="211"/>
      <c r="F21" s="211"/>
      <c r="G21" s="116"/>
      <c r="H21" s="155">
        <f>SUM(H22+H28)</f>
        <v>841845.56</v>
      </c>
      <c r="I21" s="155">
        <f>SUM(I22+I28)</f>
        <v>797720.98</v>
      </c>
    </row>
    <row r="22" spans="1:9" ht="15.75">
      <c r="A22" s="115" t="s">
        <v>132</v>
      </c>
      <c r="B22" s="127" t="s">
        <v>257</v>
      </c>
      <c r="C22" s="220" t="s">
        <v>257</v>
      </c>
      <c r="D22" s="220"/>
      <c r="E22" s="220"/>
      <c r="F22" s="220"/>
      <c r="G22" s="146"/>
      <c r="H22" s="155">
        <f>SUM(H23:H26)</f>
        <v>754265.8300000001</v>
      </c>
      <c r="I22" s="155">
        <f>SUM(I23:I26)</f>
        <v>717827.92</v>
      </c>
    </row>
    <row r="23" spans="1:9" ht="15.75">
      <c r="A23" s="115" t="s">
        <v>32</v>
      </c>
      <c r="B23" s="127" t="s">
        <v>166</v>
      </c>
      <c r="C23" s="220" t="s">
        <v>166</v>
      </c>
      <c r="D23" s="220"/>
      <c r="E23" s="220"/>
      <c r="F23" s="220"/>
      <c r="G23" s="146"/>
      <c r="H23" s="156">
        <v>217609.7</v>
      </c>
      <c r="I23" s="156">
        <v>183928.3</v>
      </c>
    </row>
    <row r="24" spans="1:9" ht="15.75">
      <c r="A24" s="115" t="s">
        <v>33</v>
      </c>
      <c r="B24" s="114" t="s">
        <v>34</v>
      </c>
      <c r="C24" s="221" t="s">
        <v>34</v>
      </c>
      <c r="D24" s="221"/>
      <c r="E24" s="221"/>
      <c r="F24" s="221"/>
      <c r="G24" s="146"/>
      <c r="H24" s="155">
        <v>531226.06</v>
      </c>
      <c r="I24" s="155">
        <v>514718.46</v>
      </c>
    </row>
    <row r="25" spans="1:9" ht="15.75">
      <c r="A25" s="115" t="s">
        <v>35</v>
      </c>
      <c r="B25" s="127" t="s">
        <v>36</v>
      </c>
      <c r="C25" s="221" t="s">
        <v>36</v>
      </c>
      <c r="D25" s="221"/>
      <c r="E25" s="221"/>
      <c r="F25" s="221"/>
      <c r="G25" s="146"/>
      <c r="H25" s="155">
        <v>1431.41</v>
      </c>
      <c r="I25" s="155">
        <v>795.9</v>
      </c>
    </row>
    <row r="26" spans="1:9" ht="15.75">
      <c r="A26" s="115" t="s">
        <v>37</v>
      </c>
      <c r="B26" s="114" t="s">
        <v>38</v>
      </c>
      <c r="C26" s="221" t="s">
        <v>38</v>
      </c>
      <c r="D26" s="221"/>
      <c r="E26" s="221"/>
      <c r="F26" s="221"/>
      <c r="G26" s="146"/>
      <c r="H26" s="155">
        <v>3998.66</v>
      </c>
      <c r="I26" s="155">
        <v>18385.26</v>
      </c>
    </row>
    <row r="27" spans="1:9" ht="15.75">
      <c r="A27" s="115" t="s">
        <v>134</v>
      </c>
      <c r="B27" s="127" t="s">
        <v>258</v>
      </c>
      <c r="C27" s="221" t="s">
        <v>258</v>
      </c>
      <c r="D27" s="221"/>
      <c r="E27" s="221"/>
      <c r="F27" s="221"/>
      <c r="G27" s="146"/>
      <c r="H27" s="155"/>
      <c r="I27" s="155"/>
    </row>
    <row r="28" spans="1:9" ht="15.75">
      <c r="A28" s="115" t="s">
        <v>136</v>
      </c>
      <c r="B28" s="127" t="s">
        <v>259</v>
      </c>
      <c r="C28" s="221" t="s">
        <v>259</v>
      </c>
      <c r="D28" s="221"/>
      <c r="E28" s="221"/>
      <c r="F28" s="221"/>
      <c r="G28" s="146"/>
      <c r="H28" s="155">
        <f>SUM(H29)</f>
        <v>87579.73</v>
      </c>
      <c r="I28" s="155">
        <f>SUM(I29)</f>
        <v>79893.06</v>
      </c>
    </row>
    <row r="29" spans="1:9" ht="15.75">
      <c r="A29" s="115" t="s">
        <v>260</v>
      </c>
      <c r="B29" s="114" t="s">
        <v>261</v>
      </c>
      <c r="C29" s="221" t="s">
        <v>261</v>
      </c>
      <c r="D29" s="221"/>
      <c r="E29" s="221"/>
      <c r="F29" s="221"/>
      <c r="G29" s="146"/>
      <c r="H29" s="155">
        <v>87579.73</v>
      </c>
      <c r="I29" s="155">
        <v>79893.06</v>
      </c>
    </row>
    <row r="30" spans="1:9" ht="15.75">
      <c r="A30" s="115" t="s">
        <v>262</v>
      </c>
      <c r="B30" s="114" t="s">
        <v>263</v>
      </c>
      <c r="C30" s="221" t="s">
        <v>263</v>
      </c>
      <c r="D30" s="221"/>
      <c r="E30" s="221"/>
      <c r="F30" s="221"/>
      <c r="G30" s="146"/>
      <c r="H30" s="155"/>
      <c r="I30" s="157"/>
    </row>
    <row r="31" spans="1:9" ht="15.75">
      <c r="A31" s="113" t="s">
        <v>139</v>
      </c>
      <c r="B31" s="116" t="s">
        <v>264</v>
      </c>
      <c r="C31" s="210" t="s">
        <v>264</v>
      </c>
      <c r="D31" s="210"/>
      <c r="E31" s="210"/>
      <c r="F31" s="210"/>
      <c r="G31" s="145"/>
      <c r="H31" s="155">
        <f>SUM(H32:H44)</f>
        <v>836753.3099999999</v>
      </c>
      <c r="I31" s="155">
        <f>SUM(I32:I44)</f>
        <v>792646.77</v>
      </c>
    </row>
    <row r="32" spans="1:9" ht="15.75">
      <c r="A32" s="115" t="s">
        <v>132</v>
      </c>
      <c r="B32" s="127" t="s">
        <v>39</v>
      </c>
      <c r="C32" s="221" t="s">
        <v>40</v>
      </c>
      <c r="D32" s="222"/>
      <c r="E32" s="222"/>
      <c r="F32" s="222"/>
      <c r="G32" s="146"/>
      <c r="H32" s="155">
        <v>642616.58</v>
      </c>
      <c r="I32" s="155">
        <v>598328.63</v>
      </c>
    </row>
    <row r="33" spans="1:9" ht="15.75">
      <c r="A33" s="115" t="s">
        <v>134</v>
      </c>
      <c r="B33" s="127" t="s">
        <v>41</v>
      </c>
      <c r="C33" s="221" t="s">
        <v>42</v>
      </c>
      <c r="D33" s="222"/>
      <c r="E33" s="222"/>
      <c r="F33" s="222"/>
      <c r="G33" s="146"/>
      <c r="H33" s="155">
        <v>9892.84</v>
      </c>
      <c r="I33" s="155">
        <v>15052</v>
      </c>
    </row>
    <row r="34" spans="1:9" ht="15.75">
      <c r="A34" s="115" t="s">
        <v>136</v>
      </c>
      <c r="B34" s="127" t="s">
        <v>43</v>
      </c>
      <c r="C34" s="221" t="s">
        <v>44</v>
      </c>
      <c r="D34" s="222"/>
      <c r="E34" s="222"/>
      <c r="F34" s="222"/>
      <c r="G34" s="146"/>
      <c r="H34" s="158">
        <v>56490.89</v>
      </c>
      <c r="I34" s="158">
        <v>69831.8</v>
      </c>
    </row>
    <row r="35" spans="1:9" ht="15.75">
      <c r="A35" s="115" t="s">
        <v>138</v>
      </c>
      <c r="B35" s="127" t="s">
        <v>45</v>
      </c>
      <c r="C35" s="220" t="s">
        <v>46</v>
      </c>
      <c r="D35" s="222"/>
      <c r="E35" s="222"/>
      <c r="F35" s="222"/>
      <c r="G35" s="146"/>
      <c r="H35" s="158"/>
      <c r="I35" s="158"/>
    </row>
    <row r="36" spans="1:9" ht="15.75">
      <c r="A36" s="115" t="s">
        <v>161</v>
      </c>
      <c r="B36" s="127" t="s">
        <v>47</v>
      </c>
      <c r="C36" s="220" t="s">
        <v>48</v>
      </c>
      <c r="D36" s="222"/>
      <c r="E36" s="222"/>
      <c r="F36" s="222"/>
      <c r="G36" s="146"/>
      <c r="H36" s="158"/>
      <c r="I36" s="158"/>
    </row>
    <row r="37" spans="1:9" ht="15.75">
      <c r="A37" s="115" t="s">
        <v>49</v>
      </c>
      <c r="B37" s="127" t="s">
        <v>50</v>
      </c>
      <c r="C37" s="220" t="s">
        <v>51</v>
      </c>
      <c r="D37" s="222"/>
      <c r="E37" s="222"/>
      <c r="F37" s="222"/>
      <c r="G37" s="146"/>
      <c r="H37" s="158">
        <v>435</v>
      </c>
      <c r="I37" s="158">
        <v>95</v>
      </c>
    </row>
    <row r="38" spans="1:9" ht="15.75">
      <c r="A38" s="115" t="s">
        <v>52</v>
      </c>
      <c r="B38" s="127" t="s">
        <v>53</v>
      </c>
      <c r="C38" s="220" t="s">
        <v>54</v>
      </c>
      <c r="D38" s="222"/>
      <c r="E38" s="222"/>
      <c r="F38" s="222"/>
      <c r="G38" s="146"/>
      <c r="H38" s="158">
        <v>10770.25</v>
      </c>
      <c r="I38" s="158">
        <v>2125.11</v>
      </c>
    </row>
    <row r="39" spans="1:9" ht="15.75">
      <c r="A39" s="115" t="s">
        <v>55</v>
      </c>
      <c r="B39" s="127" t="s">
        <v>265</v>
      </c>
      <c r="C39" s="221" t="s">
        <v>265</v>
      </c>
      <c r="D39" s="222"/>
      <c r="E39" s="222"/>
      <c r="F39" s="222"/>
      <c r="G39" s="146"/>
      <c r="H39" s="158"/>
      <c r="I39" s="158"/>
    </row>
    <row r="40" spans="1:9" ht="15.75">
      <c r="A40" s="115" t="s">
        <v>56</v>
      </c>
      <c r="B40" s="127" t="s">
        <v>57</v>
      </c>
      <c r="C40" s="220" t="s">
        <v>57</v>
      </c>
      <c r="D40" s="222"/>
      <c r="E40" s="222"/>
      <c r="F40" s="222"/>
      <c r="G40" s="146"/>
      <c r="H40" s="158">
        <v>115111.46</v>
      </c>
      <c r="I40" s="158">
        <v>105346.03</v>
      </c>
    </row>
    <row r="41" spans="1:9" ht="15.75" customHeight="1">
      <c r="A41" s="115" t="s">
        <v>58</v>
      </c>
      <c r="B41" s="127" t="s">
        <v>59</v>
      </c>
      <c r="C41" s="221" t="s">
        <v>266</v>
      </c>
      <c r="D41" s="209"/>
      <c r="E41" s="209"/>
      <c r="F41" s="209"/>
      <c r="G41" s="146"/>
      <c r="H41" s="158"/>
      <c r="I41" s="158"/>
    </row>
    <row r="42" spans="1:9" ht="15.75" customHeight="1">
      <c r="A42" s="115" t="s">
        <v>60</v>
      </c>
      <c r="B42" s="127" t="s">
        <v>61</v>
      </c>
      <c r="C42" s="221" t="s">
        <v>62</v>
      </c>
      <c r="D42" s="222"/>
      <c r="E42" s="222"/>
      <c r="F42" s="222"/>
      <c r="G42" s="146"/>
      <c r="H42" s="158"/>
      <c r="I42" s="158"/>
    </row>
    <row r="43" spans="1:9" ht="15.75">
      <c r="A43" s="115" t="s">
        <v>63</v>
      </c>
      <c r="B43" s="127" t="s">
        <v>64</v>
      </c>
      <c r="C43" s="221" t="s">
        <v>267</v>
      </c>
      <c r="D43" s="222"/>
      <c r="E43" s="222"/>
      <c r="F43" s="222"/>
      <c r="G43" s="146"/>
      <c r="H43" s="158"/>
      <c r="I43" s="158"/>
    </row>
    <row r="44" spans="1:9" ht="15.75">
      <c r="A44" s="115" t="s">
        <v>65</v>
      </c>
      <c r="B44" s="127" t="s">
        <v>66</v>
      </c>
      <c r="C44" s="221" t="s">
        <v>67</v>
      </c>
      <c r="D44" s="222"/>
      <c r="E44" s="222"/>
      <c r="F44" s="222"/>
      <c r="G44" s="146"/>
      <c r="H44" s="158">
        <v>1436.29</v>
      </c>
      <c r="I44" s="158">
        <v>1868.2</v>
      </c>
    </row>
    <row r="45" spans="1:9" ht="15.75">
      <c r="A45" s="115" t="s">
        <v>68</v>
      </c>
      <c r="B45" s="127" t="s">
        <v>69</v>
      </c>
      <c r="C45" s="198" t="s">
        <v>268</v>
      </c>
      <c r="D45" s="199"/>
      <c r="E45" s="199"/>
      <c r="F45" s="200"/>
      <c r="G45" s="146"/>
      <c r="H45" s="159"/>
      <c r="I45" s="159"/>
    </row>
    <row r="46" spans="1:9" ht="15.75">
      <c r="A46" s="116" t="s">
        <v>140</v>
      </c>
      <c r="B46" s="117" t="s">
        <v>269</v>
      </c>
      <c r="C46" s="195" t="s">
        <v>269</v>
      </c>
      <c r="D46" s="196"/>
      <c r="E46" s="196"/>
      <c r="F46" s="197"/>
      <c r="G46" s="145"/>
      <c r="H46" s="160">
        <f>SUM(H21-H31)</f>
        <v>5092.250000000116</v>
      </c>
      <c r="I46" s="160">
        <f>SUM(I21-I31)</f>
        <v>5074.209999999963</v>
      </c>
    </row>
    <row r="47" spans="1:9" ht="15.75">
      <c r="A47" s="116" t="s">
        <v>164</v>
      </c>
      <c r="B47" s="116" t="s">
        <v>270</v>
      </c>
      <c r="C47" s="205" t="s">
        <v>270</v>
      </c>
      <c r="D47" s="196"/>
      <c r="E47" s="196"/>
      <c r="F47" s="197"/>
      <c r="G47" s="148"/>
      <c r="H47" s="160">
        <f>SUM(H48-H50)</f>
        <v>690.7</v>
      </c>
      <c r="I47" s="160">
        <f>SUM(I48-I50)</f>
        <v>1191.06</v>
      </c>
    </row>
    <row r="48" spans="1:9" ht="15.75">
      <c r="A48" s="114" t="s">
        <v>249</v>
      </c>
      <c r="B48" s="127" t="s">
        <v>70</v>
      </c>
      <c r="C48" s="198" t="s">
        <v>271</v>
      </c>
      <c r="D48" s="199"/>
      <c r="E48" s="199"/>
      <c r="F48" s="200"/>
      <c r="G48" s="147"/>
      <c r="H48" s="159">
        <v>690.7</v>
      </c>
      <c r="I48" s="159">
        <v>1243.26</v>
      </c>
    </row>
    <row r="49" spans="1:9" ht="15.75">
      <c r="A49" s="114" t="s">
        <v>134</v>
      </c>
      <c r="B49" s="127" t="s">
        <v>272</v>
      </c>
      <c r="C49" s="198" t="s">
        <v>272</v>
      </c>
      <c r="D49" s="199"/>
      <c r="E49" s="199"/>
      <c r="F49" s="200"/>
      <c r="G49" s="147"/>
      <c r="H49" s="159"/>
      <c r="I49" s="159"/>
    </row>
    <row r="50" spans="1:9" ht="15.75">
      <c r="A50" s="114" t="s">
        <v>71</v>
      </c>
      <c r="B50" s="127" t="s">
        <v>72</v>
      </c>
      <c r="C50" s="198" t="s">
        <v>273</v>
      </c>
      <c r="D50" s="199"/>
      <c r="E50" s="199"/>
      <c r="F50" s="200"/>
      <c r="G50" s="147"/>
      <c r="H50" s="159"/>
      <c r="I50" s="159">
        <v>52.2</v>
      </c>
    </row>
    <row r="51" spans="1:9" ht="15.75">
      <c r="A51" s="116" t="s">
        <v>171</v>
      </c>
      <c r="B51" s="117" t="s">
        <v>274</v>
      </c>
      <c r="C51" s="195" t="s">
        <v>274</v>
      </c>
      <c r="D51" s="196"/>
      <c r="E51" s="196"/>
      <c r="F51" s="197"/>
      <c r="G51" s="126"/>
      <c r="H51" s="160"/>
      <c r="I51" s="160"/>
    </row>
    <row r="52" spans="1:9" ht="30" customHeight="1">
      <c r="A52" s="116" t="s">
        <v>200</v>
      </c>
      <c r="B52" s="117" t="s">
        <v>275</v>
      </c>
      <c r="C52" s="201" t="s">
        <v>275</v>
      </c>
      <c r="D52" s="202"/>
      <c r="E52" s="202"/>
      <c r="F52" s="203"/>
      <c r="G52" s="126"/>
      <c r="H52" s="160"/>
      <c r="I52" s="160"/>
    </row>
    <row r="53" spans="1:9" ht="15.75">
      <c r="A53" s="116" t="s">
        <v>244</v>
      </c>
      <c r="B53" s="117" t="s">
        <v>73</v>
      </c>
      <c r="C53" s="195" t="s">
        <v>73</v>
      </c>
      <c r="D53" s="196"/>
      <c r="E53" s="196"/>
      <c r="F53" s="197"/>
      <c r="G53" s="126"/>
      <c r="H53" s="160"/>
      <c r="I53" s="160"/>
    </row>
    <row r="54" spans="1:9" ht="30" customHeight="1">
      <c r="A54" s="116" t="s">
        <v>277</v>
      </c>
      <c r="B54" s="116" t="s">
        <v>276</v>
      </c>
      <c r="C54" s="204" t="s">
        <v>276</v>
      </c>
      <c r="D54" s="202"/>
      <c r="E54" s="202"/>
      <c r="F54" s="203"/>
      <c r="G54" s="126"/>
      <c r="H54" s="160">
        <f>SUM(H46+H47)</f>
        <v>5782.950000000116</v>
      </c>
      <c r="I54" s="160">
        <f>SUM(I46+I47)</f>
        <v>6265.269999999962</v>
      </c>
    </row>
    <row r="55" spans="1:9" ht="15.75">
      <c r="A55" s="116" t="s">
        <v>132</v>
      </c>
      <c r="B55" s="116" t="s">
        <v>278</v>
      </c>
      <c r="C55" s="205" t="s">
        <v>278</v>
      </c>
      <c r="D55" s="196"/>
      <c r="E55" s="196"/>
      <c r="F55" s="197"/>
      <c r="G55" s="126"/>
      <c r="H55" s="160"/>
      <c r="I55" s="160"/>
    </row>
    <row r="56" spans="1:9" ht="15.75">
      <c r="A56" s="116" t="s">
        <v>74</v>
      </c>
      <c r="B56" s="117" t="s">
        <v>279</v>
      </c>
      <c r="C56" s="195" t="s">
        <v>279</v>
      </c>
      <c r="D56" s="196"/>
      <c r="E56" s="196"/>
      <c r="F56" s="197"/>
      <c r="G56" s="126"/>
      <c r="H56" s="160">
        <f>SUM(H54)</f>
        <v>5782.950000000116</v>
      </c>
      <c r="I56" s="160">
        <f>SUM(I54)</f>
        <v>6265.269999999962</v>
      </c>
    </row>
    <row r="57" spans="1:9" ht="15.75">
      <c r="A57" s="114" t="s">
        <v>132</v>
      </c>
      <c r="B57" s="127" t="s">
        <v>75</v>
      </c>
      <c r="C57" s="198" t="s">
        <v>75</v>
      </c>
      <c r="D57" s="199"/>
      <c r="E57" s="199"/>
      <c r="F57" s="200"/>
      <c r="G57" s="112"/>
      <c r="H57" s="161"/>
      <c r="I57" s="161"/>
    </row>
    <row r="58" spans="1:9" ht="15.75">
      <c r="A58" s="114" t="s">
        <v>134</v>
      </c>
      <c r="B58" s="127" t="s">
        <v>76</v>
      </c>
      <c r="C58" s="198" t="s">
        <v>76</v>
      </c>
      <c r="D58" s="199"/>
      <c r="E58" s="199"/>
      <c r="F58" s="200"/>
      <c r="G58" s="112"/>
      <c r="H58" s="161"/>
      <c r="I58" s="161"/>
    </row>
    <row r="59" spans="1:9" ht="12.75">
      <c r="A59" s="118"/>
      <c r="B59" s="118"/>
      <c r="C59" s="118"/>
      <c r="D59" s="118"/>
      <c r="G59" s="128"/>
      <c r="H59" s="128"/>
      <c r="I59" s="128"/>
    </row>
    <row r="60" spans="1:9" ht="15" customHeight="1">
      <c r="A60" s="226" t="s">
        <v>281</v>
      </c>
      <c r="B60" s="226"/>
      <c r="C60" s="226"/>
      <c r="D60" s="226"/>
      <c r="E60" s="226"/>
      <c r="F60" s="226"/>
      <c r="G60" s="119" t="s">
        <v>89</v>
      </c>
      <c r="H60" s="223" t="s">
        <v>282</v>
      </c>
      <c r="I60" s="223"/>
    </row>
    <row r="61" spans="1:9" s="110" customFormat="1" ht="15" customHeight="1">
      <c r="A61" s="225" t="s">
        <v>90</v>
      </c>
      <c r="B61" s="225"/>
      <c r="C61" s="225"/>
      <c r="D61" s="225"/>
      <c r="E61" s="225"/>
      <c r="F61" s="225"/>
      <c r="G61" s="121" t="s">
        <v>91</v>
      </c>
      <c r="H61" s="224" t="s">
        <v>207</v>
      </c>
      <c r="I61" s="224"/>
    </row>
    <row r="62" spans="1:9" s="110" customFormat="1" ht="15" customHeight="1">
      <c r="A62" s="120"/>
      <c r="B62" s="120"/>
      <c r="C62" s="120"/>
      <c r="D62" s="120"/>
      <c r="E62" s="120"/>
      <c r="F62" s="120"/>
      <c r="G62" s="120"/>
      <c r="H62" s="122"/>
      <c r="I62" s="122"/>
    </row>
    <row r="63" spans="1:9" ht="12.75" customHeight="1">
      <c r="A63" s="230" t="s">
        <v>286</v>
      </c>
      <c r="B63" s="230"/>
      <c r="C63" s="230"/>
      <c r="D63" s="230"/>
      <c r="E63" s="230"/>
      <c r="F63" s="230"/>
      <c r="G63" s="129" t="s">
        <v>92</v>
      </c>
      <c r="H63" s="227" t="s">
        <v>283</v>
      </c>
      <c r="I63" s="227"/>
    </row>
    <row r="64" spans="1:9" ht="12.75">
      <c r="A64" s="229" t="s">
        <v>93</v>
      </c>
      <c r="B64" s="229"/>
      <c r="C64" s="229"/>
      <c r="D64" s="229"/>
      <c r="E64" s="229"/>
      <c r="F64" s="229"/>
      <c r="G64" s="123" t="s">
        <v>94</v>
      </c>
      <c r="H64" s="228" t="s">
        <v>207</v>
      </c>
      <c r="I64" s="228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5.57421875" style="89" customWidth="1"/>
    <col min="2" max="2" width="1.8515625" style="89" customWidth="1"/>
    <col min="3" max="3" width="64.140625" style="89" customWidth="1"/>
    <col min="4" max="5" width="15.7109375" style="89" customWidth="1"/>
    <col min="6" max="16384" width="9.140625" style="89" customWidth="1"/>
  </cols>
  <sheetData>
    <row r="1" spans="3:5" ht="12.75">
      <c r="C1" s="231"/>
      <c r="D1" s="231"/>
      <c r="E1" s="231"/>
    </row>
    <row r="2" spans="1:5" ht="14.25">
      <c r="A2" s="91"/>
      <c r="B2" s="91"/>
      <c r="C2" s="88" t="s">
        <v>98</v>
      </c>
      <c r="D2" s="90"/>
      <c r="E2" s="90"/>
    </row>
    <row r="3" spans="1:5" ht="14.25">
      <c r="A3" s="91"/>
      <c r="B3" s="92"/>
      <c r="C3" s="32" t="s">
        <v>99</v>
      </c>
      <c r="D3" s="3"/>
      <c r="E3" s="3"/>
    </row>
    <row r="4" spans="1:5" ht="14.25">
      <c r="A4" s="91"/>
      <c r="B4" s="91"/>
      <c r="C4" s="91"/>
      <c r="D4" s="91"/>
      <c r="E4" s="91"/>
    </row>
    <row r="5" spans="1:5" ht="33" customHeight="1">
      <c r="A5" s="232" t="s">
        <v>100</v>
      </c>
      <c r="B5" s="232"/>
      <c r="C5" s="232"/>
      <c r="D5" s="232"/>
      <c r="E5" s="232"/>
    </row>
    <row r="6" spans="1:5" ht="12.75" customHeight="1">
      <c r="A6" s="93"/>
      <c r="B6" s="93"/>
      <c r="C6" s="93" t="s">
        <v>284</v>
      </c>
      <c r="D6" s="93"/>
      <c r="E6" s="93"/>
    </row>
    <row r="7" spans="1:5" ht="14.25">
      <c r="A7" s="233" t="s">
        <v>101</v>
      </c>
      <c r="B7" s="233"/>
      <c r="C7" s="233"/>
      <c r="D7" s="233"/>
      <c r="E7" s="233"/>
    </row>
    <row r="8" spans="1:5" ht="14.25">
      <c r="A8" s="91"/>
      <c r="B8" s="91"/>
      <c r="C8" s="91"/>
      <c r="D8" s="91"/>
      <c r="E8" s="91"/>
    </row>
    <row r="9" spans="1:5" ht="74.25" customHeight="1">
      <c r="A9" s="94" t="s">
        <v>115</v>
      </c>
      <c r="B9" s="234" t="s">
        <v>84</v>
      </c>
      <c r="C9" s="235"/>
      <c r="D9" s="94" t="s">
        <v>128</v>
      </c>
      <c r="E9" s="94" t="s">
        <v>129</v>
      </c>
    </row>
    <row r="10" spans="1:5" ht="15">
      <c r="A10" s="95">
        <v>1</v>
      </c>
      <c r="B10" s="239">
        <v>2</v>
      </c>
      <c r="C10" s="240"/>
      <c r="D10" s="95">
        <v>3</v>
      </c>
      <c r="E10" s="96">
        <v>4</v>
      </c>
    </row>
    <row r="11" spans="1:5" ht="14.25">
      <c r="A11" s="94" t="s">
        <v>116</v>
      </c>
      <c r="B11" s="237" t="s">
        <v>102</v>
      </c>
      <c r="C11" s="238"/>
      <c r="D11" s="97">
        <v>1198.65</v>
      </c>
      <c r="E11" s="97">
        <v>379.33</v>
      </c>
    </row>
    <row r="12" spans="1:5" ht="15">
      <c r="A12" s="95" t="s">
        <v>78</v>
      </c>
      <c r="B12" s="98"/>
      <c r="C12" s="99" t="s">
        <v>103</v>
      </c>
      <c r="D12" s="100">
        <v>1149.72</v>
      </c>
      <c r="E12" s="100"/>
    </row>
    <row r="13" spans="1:5" ht="15" customHeight="1">
      <c r="A13" s="95" t="s">
        <v>79</v>
      </c>
      <c r="B13" s="98"/>
      <c r="C13" s="99" t="s">
        <v>104</v>
      </c>
      <c r="D13" s="100"/>
      <c r="E13" s="100"/>
    </row>
    <row r="14" spans="1:5" ht="15">
      <c r="A14" s="101" t="s">
        <v>77</v>
      </c>
      <c r="B14" s="98"/>
      <c r="C14" s="99" t="s">
        <v>105</v>
      </c>
      <c r="D14" s="100"/>
      <c r="E14" s="100"/>
    </row>
    <row r="15" spans="1:5" ht="15">
      <c r="A15" s="101" t="s">
        <v>95</v>
      </c>
      <c r="B15" s="102"/>
      <c r="C15" s="103" t="s">
        <v>106</v>
      </c>
      <c r="D15" s="100"/>
      <c r="E15" s="100"/>
    </row>
    <row r="16" spans="1:5" ht="15">
      <c r="A16" s="101" t="s">
        <v>96</v>
      </c>
      <c r="B16" s="98"/>
      <c r="C16" s="99" t="s">
        <v>107</v>
      </c>
      <c r="D16" s="100"/>
      <c r="E16" s="100"/>
    </row>
    <row r="17" spans="1:5" ht="15">
      <c r="A17" s="101" t="s">
        <v>97</v>
      </c>
      <c r="B17" s="98"/>
      <c r="C17" s="99" t="s">
        <v>108</v>
      </c>
      <c r="D17" s="100"/>
      <c r="E17" s="100"/>
    </row>
    <row r="18" spans="1:5" ht="30">
      <c r="A18" s="95" t="s">
        <v>109</v>
      </c>
      <c r="B18" s="98"/>
      <c r="C18" s="99" t="s">
        <v>110</v>
      </c>
      <c r="D18" s="100"/>
      <c r="E18" s="100"/>
    </row>
    <row r="19" spans="1:5" ht="15">
      <c r="A19" s="101" t="s">
        <v>111</v>
      </c>
      <c r="B19" s="98"/>
      <c r="C19" s="99" t="s">
        <v>112</v>
      </c>
      <c r="D19" s="100">
        <v>48.93</v>
      </c>
      <c r="E19" s="100">
        <v>379.33</v>
      </c>
    </row>
    <row r="20" spans="1:5" ht="14.25">
      <c r="A20" s="94" t="s">
        <v>117</v>
      </c>
      <c r="B20" s="237" t="s">
        <v>113</v>
      </c>
      <c r="C20" s="238"/>
      <c r="D20" s="97"/>
      <c r="E20" s="97"/>
    </row>
    <row r="21" spans="1:5" ht="16.5" customHeight="1">
      <c r="A21" s="94" t="s">
        <v>119</v>
      </c>
      <c r="B21" s="237" t="s">
        <v>114</v>
      </c>
      <c r="C21" s="238"/>
      <c r="D21" s="97">
        <v>1198.65</v>
      </c>
      <c r="E21" s="97">
        <v>379.33</v>
      </c>
    </row>
    <row r="22" spans="3:5" ht="12.75">
      <c r="C22" s="236" t="s">
        <v>83</v>
      </c>
      <c r="D22" s="236"/>
      <c r="E22" s="236"/>
    </row>
  </sheetData>
  <sheetProtection/>
  <mergeCells count="9">
    <mergeCell ref="C1:E1"/>
    <mergeCell ref="A5:E5"/>
    <mergeCell ref="A7:E7"/>
    <mergeCell ref="B9:C9"/>
    <mergeCell ref="C22:E22"/>
    <mergeCell ref="B20:C20"/>
    <mergeCell ref="B21:C21"/>
    <mergeCell ref="B10:C10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3">
      <selection activeCell="D24" sqref="D24"/>
    </sheetView>
  </sheetViews>
  <sheetFormatPr defaultColWidth="9.140625" defaultRowHeight="12.75"/>
  <cols>
    <col min="1" max="1" width="6.00390625" style="136" customWidth="1"/>
    <col min="2" max="2" width="32.8515625" style="130" customWidth="1"/>
    <col min="3" max="4" width="15.7109375" style="130" customWidth="1"/>
    <col min="5" max="5" width="16.28125" style="130" customWidth="1"/>
    <col min="6" max="10" width="15.7109375" style="130" customWidth="1"/>
    <col min="11" max="11" width="13.140625" style="130" customWidth="1"/>
    <col min="12" max="13" width="15.7109375" style="130" customWidth="1"/>
    <col min="14" max="16384" width="9.140625" style="130" customWidth="1"/>
  </cols>
  <sheetData>
    <row r="1" spans="9:11" ht="15">
      <c r="I1" s="137"/>
      <c r="J1" s="137"/>
      <c r="K1" s="137"/>
    </row>
    <row r="2" ht="15">
      <c r="I2" s="130" t="s">
        <v>12</v>
      </c>
    </row>
    <row r="3" ht="15">
      <c r="I3" s="130" t="s">
        <v>13</v>
      </c>
    </row>
    <row r="5" spans="1:13" ht="15">
      <c r="A5" s="244" t="s">
        <v>14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ht="15">
      <c r="A6" s="244" t="s">
        <v>23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ht="15">
      <c r="F7" s="130" t="s">
        <v>284</v>
      </c>
    </row>
    <row r="8" spans="1:13" ht="15">
      <c r="A8" s="244" t="s">
        <v>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</row>
    <row r="10" spans="1:13" ht="15">
      <c r="A10" s="243" t="s">
        <v>115</v>
      </c>
      <c r="B10" s="243" t="s">
        <v>2</v>
      </c>
      <c r="C10" s="243" t="s">
        <v>3</v>
      </c>
      <c r="D10" s="243" t="s">
        <v>0</v>
      </c>
      <c r="E10" s="243"/>
      <c r="F10" s="243"/>
      <c r="G10" s="243"/>
      <c r="H10" s="243"/>
      <c r="I10" s="243"/>
      <c r="J10" s="246"/>
      <c r="K10" s="246"/>
      <c r="L10" s="243"/>
      <c r="M10" s="243" t="s">
        <v>4</v>
      </c>
    </row>
    <row r="11" spans="1:13" ht="123" customHeight="1">
      <c r="A11" s="243"/>
      <c r="B11" s="243"/>
      <c r="C11" s="243"/>
      <c r="D11" s="131" t="s">
        <v>24</v>
      </c>
      <c r="E11" s="132" t="s">
        <v>22</v>
      </c>
      <c r="F11" s="131" t="s">
        <v>25</v>
      </c>
      <c r="G11" s="131" t="s">
        <v>5</v>
      </c>
      <c r="H11" s="131" t="s">
        <v>26</v>
      </c>
      <c r="I11" s="138" t="s">
        <v>15</v>
      </c>
      <c r="J11" s="131" t="s">
        <v>6</v>
      </c>
      <c r="K11" s="132" t="s">
        <v>7</v>
      </c>
      <c r="L11" s="139" t="s">
        <v>16</v>
      </c>
      <c r="M11" s="243"/>
    </row>
    <row r="12" spans="1:13" ht="15">
      <c r="A12" s="140">
        <v>1</v>
      </c>
      <c r="B12" s="140">
        <v>2</v>
      </c>
      <c r="C12" s="140">
        <v>3</v>
      </c>
      <c r="D12" s="140">
        <v>4</v>
      </c>
      <c r="E12" s="140">
        <v>5</v>
      </c>
      <c r="F12" s="141">
        <v>6</v>
      </c>
      <c r="G12" s="141">
        <v>6</v>
      </c>
      <c r="H12" s="141">
        <v>8</v>
      </c>
      <c r="I12" s="141">
        <v>9</v>
      </c>
      <c r="J12" s="141">
        <v>10</v>
      </c>
      <c r="K12" s="142">
        <v>11</v>
      </c>
      <c r="L12" s="141">
        <v>12</v>
      </c>
      <c r="M12" s="141">
        <v>13</v>
      </c>
    </row>
    <row r="13" spans="1:13" ht="71.25">
      <c r="A13" s="131" t="s">
        <v>116</v>
      </c>
      <c r="B13" s="143" t="s">
        <v>17</v>
      </c>
      <c r="C13" s="162">
        <f>SUM(C14:C15)</f>
        <v>4806.25</v>
      </c>
      <c r="D13" s="162">
        <f aca="true" t="shared" si="0" ref="D13:M13">SUM(D14:D15)</f>
        <v>201269.33</v>
      </c>
      <c r="E13" s="162">
        <f t="shared" si="0"/>
        <v>0</v>
      </c>
      <c r="F13" s="162">
        <f t="shared" si="0"/>
        <v>0</v>
      </c>
      <c r="G13" s="162">
        <f t="shared" si="0"/>
        <v>0</v>
      </c>
      <c r="H13" s="162">
        <f t="shared" si="0"/>
        <v>0</v>
      </c>
      <c r="I13" s="162">
        <f t="shared" si="0"/>
        <v>205117.19999999998</v>
      </c>
      <c r="J13" s="162">
        <f t="shared" si="0"/>
        <v>0</v>
      </c>
      <c r="K13" s="162">
        <f t="shared" si="0"/>
        <v>0</v>
      </c>
      <c r="L13" s="162">
        <f t="shared" si="0"/>
        <v>567.56</v>
      </c>
      <c r="M13" s="162">
        <f t="shared" si="0"/>
        <v>1525.9400000000064</v>
      </c>
    </row>
    <row r="14" spans="1:13" ht="15" customHeight="1">
      <c r="A14" s="133" t="s">
        <v>78</v>
      </c>
      <c r="B14" s="134" t="s">
        <v>8</v>
      </c>
      <c r="C14" s="162">
        <v>4806.25</v>
      </c>
      <c r="D14" s="162">
        <v>11734.33</v>
      </c>
      <c r="E14" s="162"/>
      <c r="F14" s="162"/>
      <c r="G14" s="162"/>
      <c r="H14" s="162"/>
      <c r="I14" s="162">
        <v>15690.58</v>
      </c>
      <c r="J14" s="162"/>
      <c r="K14" s="162"/>
      <c r="L14" s="162">
        <v>567.56</v>
      </c>
      <c r="M14" s="162">
        <f>SUM(C14+D14+E14+F14-G14-H14-I14-J14-K14+L14)</f>
        <v>1417.5600000000018</v>
      </c>
    </row>
    <row r="15" spans="1:13" ht="15" customHeight="1">
      <c r="A15" s="133" t="s">
        <v>79</v>
      </c>
      <c r="B15" s="134" t="s">
        <v>9</v>
      </c>
      <c r="C15" s="162"/>
      <c r="D15" s="162">
        <v>189535</v>
      </c>
      <c r="E15" s="162"/>
      <c r="F15" s="162"/>
      <c r="G15" s="162"/>
      <c r="H15" s="162"/>
      <c r="I15" s="162">
        <v>189426.62</v>
      </c>
      <c r="J15" s="162"/>
      <c r="K15" s="162"/>
      <c r="L15" s="162"/>
      <c r="M15" s="162">
        <f>SUM(C15+D15+E15+F15-G15-H15-I15-J15-K15+L15)</f>
        <v>108.38000000000466</v>
      </c>
    </row>
    <row r="16" spans="1:13" ht="89.25" customHeight="1">
      <c r="A16" s="131" t="s">
        <v>117</v>
      </c>
      <c r="B16" s="143" t="s">
        <v>18</v>
      </c>
      <c r="C16" s="162">
        <f>SUM(C17:C18)</f>
        <v>128650.34</v>
      </c>
      <c r="D16" s="162">
        <f aca="true" t="shared" si="1" ref="D16:L16">SUM(D17:D18)</f>
        <v>516820.68</v>
      </c>
      <c r="E16" s="162">
        <f t="shared" si="1"/>
        <v>0</v>
      </c>
      <c r="F16" s="162">
        <f t="shared" si="1"/>
        <v>66.19</v>
      </c>
      <c r="G16" s="162">
        <f t="shared" si="1"/>
        <v>0</v>
      </c>
      <c r="H16" s="162">
        <f t="shared" si="1"/>
        <v>0</v>
      </c>
      <c r="I16" s="162">
        <f t="shared" si="1"/>
        <v>518583</v>
      </c>
      <c r="J16" s="162">
        <f t="shared" si="1"/>
        <v>0</v>
      </c>
      <c r="K16" s="162">
        <f t="shared" si="1"/>
        <v>0</v>
      </c>
      <c r="L16" s="162">
        <f t="shared" si="1"/>
        <v>0</v>
      </c>
      <c r="M16" s="162">
        <f>SUM(M17:M18)</f>
        <v>126954.21</v>
      </c>
    </row>
    <row r="17" spans="1:13" ht="15" customHeight="1">
      <c r="A17" s="133" t="s">
        <v>27</v>
      </c>
      <c r="B17" s="134" t="s">
        <v>8</v>
      </c>
      <c r="C17" s="162">
        <v>128650.34</v>
      </c>
      <c r="D17" s="162">
        <v>24600</v>
      </c>
      <c r="E17" s="162"/>
      <c r="F17" s="162">
        <v>66.19</v>
      </c>
      <c r="G17" s="162"/>
      <c r="H17" s="162"/>
      <c r="I17" s="162">
        <v>27092.51</v>
      </c>
      <c r="J17" s="162"/>
      <c r="K17" s="162"/>
      <c r="L17" s="162"/>
      <c r="M17" s="162">
        <f>SUM(C17+D17+E17+F17-G17-H17-I17-J17-K17+L17)</f>
        <v>126224.02</v>
      </c>
    </row>
    <row r="18" spans="1:13" ht="15" customHeight="1">
      <c r="A18" s="133" t="s">
        <v>28</v>
      </c>
      <c r="B18" s="134" t="s">
        <v>9</v>
      </c>
      <c r="C18" s="162"/>
      <c r="D18" s="162">
        <v>492220.68</v>
      </c>
      <c r="E18" s="162"/>
      <c r="F18" s="162"/>
      <c r="G18" s="162"/>
      <c r="H18" s="162"/>
      <c r="I18" s="162">
        <v>491490.49</v>
      </c>
      <c r="J18" s="162"/>
      <c r="K18" s="162"/>
      <c r="L18" s="162"/>
      <c r="M18" s="162">
        <f>SUM(C18+D18+E18+F18-G18-H18-I18-J18-K18+L18)</f>
        <v>730.1900000000023</v>
      </c>
    </row>
    <row r="19" spans="1:13" ht="114.75" customHeight="1">
      <c r="A19" s="131" t="s">
        <v>119</v>
      </c>
      <c r="B19" s="143" t="s">
        <v>19</v>
      </c>
      <c r="C19" s="162">
        <f>SUM(C20:C21)</f>
        <v>0</v>
      </c>
      <c r="D19" s="162">
        <f aca="true" t="shared" si="2" ref="D19:M19">SUM(D20:D21)</f>
        <v>1431.61</v>
      </c>
      <c r="E19" s="162">
        <f t="shared" si="2"/>
        <v>0</v>
      </c>
      <c r="F19" s="162">
        <f t="shared" si="2"/>
        <v>0</v>
      </c>
      <c r="G19" s="162">
        <f t="shared" si="2"/>
        <v>0</v>
      </c>
      <c r="H19" s="162">
        <f t="shared" si="2"/>
        <v>0</v>
      </c>
      <c r="I19" s="162">
        <f t="shared" si="2"/>
        <v>1431.61</v>
      </c>
      <c r="J19" s="162">
        <f t="shared" si="2"/>
        <v>0</v>
      </c>
      <c r="K19" s="162">
        <f t="shared" si="2"/>
        <v>0</v>
      </c>
      <c r="L19" s="162">
        <f t="shared" si="2"/>
        <v>0</v>
      </c>
      <c r="M19" s="162">
        <f t="shared" si="2"/>
        <v>0</v>
      </c>
    </row>
    <row r="20" spans="1:13" ht="15" customHeight="1">
      <c r="A20" s="133" t="s">
        <v>80</v>
      </c>
      <c r="B20" s="134" t="s">
        <v>8</v>
      </c>
      <c r="C20" s="162"/>
      <c r="D20" s="162">
        <v>1431.61</v>
      </c>
      <c r="E20" s="162"/>
      <c r="F20" s="162"/>
      <c r="G20" s="162"/>
      <c r="H20" s="162"/>
      <c r="I20" s="162">
        <v>1431.61</v>
      </c>
      <c r="J20" s="162"/>
      <c r="K20" s="162"/>
      <c r="L20" s="162"/>
      <c r="M20" s="162">
        <f>SUM(C20+D20+E20+F20-G20-H20-I20-J20-K20+L20)</f>
        <v>0</v>
      </c>
    </row>
    <row r="21" spans="1:13" ht="15" customHeight="1">
      <c r="A21" s="133" t="s">
        <v>29</v>
      </c>
      <c r="B21" s="134" t="s">
        <v>9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>
        <f>SUM(C21+D21+E21+F21-G21-H21-I21-J21-K21+L21)</f>
        <v>0</v>
      </c>
    </row>
    <row r="22" spans="1:13" ht="15" customHeight="1">
      <c r="A22" s="131" t="s">
        <v>120</v>
      </c>
      <c r="B22" s="143" t="s">
        <v>10</v>
      </c>
      <c r="C22" s="162">
        <f>SUM(C23:C24)</f>
        <v>156218.5</v>
      </c>
      <c r="D22" s="162">
        <f aca="true" t="shared" si="3" ref="D22:M22">SUM(D23:D24)</f>
        <v>3753.41</v>
      </c>
      <c r="E22" s="162">
        <f t="shared" si="3"/>
        <v>0</v>
      </c>
      <c r="F22" s="162">
        <f t="shared" si="3"/>
        <v>0</v>
      </c>
      <c r="G22" s="162">
        <f t="shared" si="3"/>
        <v>0</v>
      </c>
      <c r="H22" s="162">
        <f t="shared" si="3"/>
        <v>0</v>
      </c>
      <c r="I22" s="162">
        <f t="shared" si="3"/>
        <v>7438.79</v>
      </c>
      <c r="J22" s="162">
        <f t="shared" si="3"/>
        <v>0</v>
      </c>
      <c r="K22" s="162">
        <f t="shared" si="3"/>
        <v>0</v>
      </c>
      <c r="L22" s="162">
        <f t="shared" si="3"/>
        <v>0</v>
      </c>
      <c r="M22" s="162">
        <f t="shared" si="3"/>
        <v>152533.12</v>
      </c>
    </row>
    <row r="23" spans="1:13" ht="15" customHeight="1">
      <c r="A23" s="133" t="s">
        <v>81</v>
      </c>
      <c r="B23" s="134" t="s">
        <v>8</v>
      </c>
      <c r="C23" s="162">
        <v>156218.5</v>
      </c>
      <c r="D23" s="162">
        <v>3753.41</v>
      </c>
      <c r="E23" s="162">
        <v>-200</v>
      </c>
      <c r="F23" s="162"/>
      <c r="G23" s="162"/>
      <c r="H23" s="162"/>
      <c r="I23" s="162">
        <v>7238.79</v>
      </c>
      <c r="J23" s="162"/>
      <c r="K23" s="162"/>
      <c r="L23" s="162"/>
      <c r="M23" s="162">
        <f>SUM(C23+D23+E23+F23-G23-H23-I23-J23-K23+L23)</f>
        <v>152533.12</v>
      </c>
    </row>
    <row r="24" spans="1:13" ht="15" customHeight="1">
      <c r="A24" s="133" t="s">
        <v>82</v>
      </c>
      <c r="B24" s="134" t="s">
        <v>9</v>
      </c>
      <c r="C24" s="162"/>
      <c r="D24" s="162"/>
      <c r="E24" s="162">
        <v>200</v>
      </c>
      <c r="F24" s="162"/>
      <c r="G24" s="162"/>
      <c r="H24" s="162"/>
      <c r="I24" s="162">
        <v>200</v>
      </c>
      <c r="J24" s="162"/>
      <c r="K24" s="162"/>
      <c r="L24" s="162"/>
      <c r="M24" s="162">
        <f>SUM(C24+D24+E24+F24-G24-H24-I24-J24-K24+L24)</f>
        <v>0</v>
      </c>
    </row>
    <row r="25" spans="1:13" ht="15" customHeight="1">
      <c r="A25" s="131" t="s">
        <v>121</v>
      </c>
      <c r="B25" s="143" t="s">
        <v>11</v>
      </c>
      <c r="C25" s="162">
        <f>SUM(C13+C16+C19+C22)</f>
        <v>289675.08999999997</v>
      </c>
      <c r="D25" s="162">
        <f aca="true" t="shared" si="4" ref="D25:L25">SUM(D13+D16+D19+D22)</f>
        <v>723275.03</v>
      </c>
      <c r="E25" s="162">
        <f t="shared" si="4"/>
        <v>0</v>
      </c>
      <c r="F25" s="162">
        <f t="shared" si="4"/>
        <v>66.19</v>
      </c>
      <c r="G25" s="162">
        <f t="shared" si="4"/>
        <v>0</v>
      </c>
      <c r="H25" s="162">
        <f t="shared" si="4"/>
        <v>0</v>
      </c>
      <c r="I25" s="162">
        <f t="shared" si="4"/>
        <v>732570.6</v>
      </c>
      <c r="J25" s="162">
        <f t="shared" si="4"/>
        <v>0</v>
      </c>
      <c r="K25" s="162">
        <f t="shared" si="4"/>
        <v>0</v>
      </c>
      <c r="L25" s="162">
        <f t="shared" si="4"/>
        <v>567.56</v>
      </c>
      <c r="M25" s="162">
        <f>SUM(M13+M16+M19+N19+M22)</f>
        <v>281013.27</v>
      </c>
    </row>
    <row r="26" spans="1:13" s="135" customFormat="1" ht="15">
      <c r="A26" s="241" t="s">
        <v>20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ht="15">
      <c r="D27" s="130" t="s">
        <v>21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USERB</cp:lastModifiedBy>
  <cp:lastPrinted>2013-10-16T08:04:02Z</cp:lastPrinted>
  <dcterms:created xsi:type="dcterms:W3CDTF">2013-02-01T07:28:35Z</dcterms:created>
  <dcterms:modified xsi:type="dcterms:W3CDTF">2013-10-16T09:17:56Z</dcterms:modified>
  <cp:category/>
  <cp:version/>
  <cp:contentType/>
  <cp:contentStatus/>
</cp:coreProperties>
</file>